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tayll\Downloads\"/>
    </mc:Choice>
  </mc:AlternateContent>
  <bookViews>
    <workbookView xWindow="0" yWindow="360" windowWidth="19440" windowHeight="10350" tabRatio="850" activeTab="1"/>
  </bookViews>
  <sheets>
    <sheet name="Cap Table" sheetId="33" r:id="rId1"/>
    <sheet name="Pro Forma" sheetId="40" r:id="rId2"/>
  </sheets>
  <definedNames>
    <definedName name="AEffective">#REF!</definedName>
    <definedName name="AInflection">#REF!</definedName>
    <definedName name="APerSharePreference">#REF!</definedName>
    <definedName name="APreference">#REF!</definedName>
    <definedName name="AShares">#REF!</definedName>
    <definedName name="BEffective">#REF!</definedName>
    <definedName name="BInflection">#REF!</definedName>
    <definedName name="BPerSharePreference">#REF!</definedName>
    <definedName name="BPreference">#REF!</definedName>
    <definedName name="BShares">#REF!</definedName>
    <definedName name="CEffective">#REF!</definedName>
    <definedName name="CInflection">#REF!</definedName>
    <definedName name="CPerSharePreference">#REF!</definedName>
    <definedName name="CPreference">#REF!</definedName>
    <definedName name="CShares">#REF!</definedName>
    <definedName name="DEffective">#REF!</definedName>
    <definedName name="DInflection">#REF!</definedName>
    <definedName name="DPerSharePreference">#REF!</definedName>
    <definedName name="DPreference">#REF!</definedName>
    <definedName name="DShares">#REF!</definedName>
    <definedName name="EffectivePreference">#REF!</definedName>
    <definedName name="PostPreferenceCapitalization">#REF!</definedName>
    <definedName name="PostPreferencePerShare">#REF!</definedName>
    <definedName name="PostPreferenceProceeds">#REF!</definedName>
    <definedName name="Proceeds">#REF!</definedName>
    <definedName name="TotalCapitalization">#REF!</definedName>
  </definedNames>
  <calcPr calcId="162913" iterate="1"/>
</workbook>
</file>

<file path=xl/calcChain.xml><?xml version="1.0" encoding="utf-8"?>
<calcChain xmlns="http://schemas.openxmlformats.org/spreadsheetml/2006/main">
  <c r="I17" i="40" l="1"/>
  <c r="C21" i="40" l="1"/>
  <c r="C22" i="40" s="1"/>
  <c r="F19" i="40"/>
  <c r="I18" i="40" s="1"/>
  <c r="I19" i="40" s="1"/>
  <c r="I7" i="33"/>
  <c r="I8" i="33"/>
  <c r="I9" i="33"/>
  <c r="I10" i="33"/>
  <c r="I11" i="33"/>
  <c r="I12" i="33"/>
  <c r="I13" i="33"/>
  <c r="I14" i="33"/>
  <c r="I15" i="33"/>
  <c r="I16" i="33"/>
  <c r="I17" i="33"/>
  <c r="I18" i="33"/>
  <c r="I19" i="33"/>
  <c r="I20" i="33"/>
  <c r="I21" i="33"/>
  <c r="I6" i="33"/>
  <c r="G7" i="33"/>
  <c r="G8" i="33"/>
  <c r="G9" i="33"/>
  <c r="G10" i="33"/>
  <c r="G11" i="33"/>
  <c r="G12" i="33"/>
  <c r="G13" i="33"/>
  <c r="G14" i="33"/>
  <c r="G15" i="33"/>
  <c r="G16" i="33"/>
  <c r="G17" i="33"/>
  <c r="G18" i="33"/>
  <c r="G19" i="33"/>
  <c r="G20" i="33"/>
  <c r="G21" i="33"/>
  <c r="G6" i="33"/>
  <c r="E11" i="40" l="1"/>
  <c r="E8" i="40"/>
  <c r="E9" i="40"/>
  <c r="E10" i="40"/>
  <c r="G8" i="40"/>
  <c r="H8" i="40"/>
  <c r="G9" i="40"/>
  <c r="H9" i="40"/>
  <c r="G11" i="40"/>
  <c r="H11" i="40"/>
  <c r="H10" i="40"/>
  <c r="G10" i="40"/>
  <c r="G12" i="40"/>
  <c r="C13" i="40"/>
  <c r="C22" i="33"/>
  <c r="F22" i="33"/>
  <c r="D22" i="33"/>
  <c r="E22" i="33"/>
  <c r="J11" i="40" l="1"/>
  <c r="G13" i="40"/>
  <c r="D13" i="40"/>
  <c r="E12" i="40"/>
  <c r="E13" i="40" s="1"/>
  <c r="J8" i="40"/>
  <c r="F11" i="40" l="1"/>
  <c r="F10" i="40"/>
  <c r="F9" i="40"/>
  <c r="F12" i="40"/>
  <c r="I22" i="33"/>
  <c r="J14" i="33" s="1"/>
  <c r="F8" i="40"/>
  <c r="G22" i="33"/>
  <c r="H18" i="33" s="1"/>
  <c r="F13" i="40" l="1"/>
  <c r="J18" i="33"/>
  <c r="J16" i="33"/>
  <c r="J15" i="33"/>
  <c r="J9" i="33"/>
  <c r="J17" i="33"/>
  <c r="J8" i="33"/>
  <c r="J13" i="33"/>
  <c r="J7" i="33"/>
  <c r="J21" i="33"/>
  <c r="J11" i="33"/>
  <c r="J6" i="33"/>
  <c r="J10" i="33"/>
  <c r="J12" i="33"/>
  <c r="J20" i="33"/>
  <c r="J19" i="33"/>
  <c r="H17" i="33"/>
  <c r="H12" i="33"/>
  <c r="H6" i="33"/>
  <c r="H13" i="33"/>
  <c r="H9" i="33"/>
  <c r="H10" i="33"/>
  <c r="H8" i="33"/>
  <c r="H20" i="33"/>
  <c r="H16" i="33"/>
  <c r="H11" i="33"/>
  <c r="H14" i="33"/>
  <c r="H15" i="33"/>
  <c r="H7" i="33"/>
  <c r="H21" i="33"/>
  <c r="H19" i="33"/>
  <c r="J22" i="33" l="1"/>
  <c r="H22" i="33"/>
  <c r="K8" i="40"/>
  <c r="I9" i="40"/>
  <c r="J9" i="40"/>
  <c r="K9" i="40"/>
  <c r="I10" i="40"/>
  <c r="J10" i="40"/>
  <c r="K10" i="40"/>
  <c r="K11" i="40"/>
  <c r="H12" i="40"/>
  <c r="J12" i="40"/>
  <c r="K12" i="40"/>
  <c r="H13" i="40"/>
  <c r="I13" i="40"/>
  <c r="J13" i="40"/>
  <c r="K13" i="40"/>
  <c r="I20" i="40"/>
  <c r="F21" i="40"/>
  <c r="I21" i="40"/>
  <c r="F22" i="40"/>
  <c r="I22" i="40"/>
  <c r="F23" i="40"/>
  <c r="C25" i="40"/>
  <c r="C26" i="40"/>
</calcChain>
</file>

<file path=xl/sharedStrings.xml><?xml version="1.0" encoding="utf-8"?>
<sst xmlns="http://schemas.openxmlformats.org/spreadsheetml/2006/main" count="74" uniqueCount="58">
  <si>
    <t>Totals:</t>
  </si>
  <si>
    <t>Founder 1</t>
  </si>
  <si>
    <t>Founder 2</t>
  </si>
  <si>
    <t>Employee 1</t>
  </si>
  <si>
    <t>Employee 2</t>
  </si>
  <si>
    <t>Employee 3</t>
  </si>
  <si>
    <t>Employee 4</t>
  </si>
  <si>
    <t>Common Stock</t>
  </si>
  <si>
    <t>Plan Reserve</t>
  </si>
  <si>
    <t>Series A Preferred Stock</t>
  </si>
  <si>
    <t>Employee 5</t>
  </si>
  <si>
    <t>Employee 6</t>
  </si>
  <si>
    <t>Employee 7</t>
  </si>
  <si>
    <t>Employee 8</t>
  </si>
  <si>
    <t>Employee 9</t>
  </si>
  <si>
    <t>Employee 10</t>
  </si>
  <si>
    <t>Name of Holder</t>
  </si>
  <si>
    <t>CAPITALIZATION TABLE</t>
  </si>
  <si>
    <t>PRO FORMA CAPITALIZATION OF SERIES A FINANCING</t>
  </si>
  <si>
    <t>Pre-Money Valuation</t>
  </si>
  <si>
    <t>New Money</t>
  </si>
  <si>
    <t>Price Per Share</t>
  </si>
  <si>
    <t>Post-Closing Option Pool</t>
  </si>
  <si>
    <t>Option Plan Increase</t>
  </si>
  <si>
    <t>Series B Preferred Stock</t>
  </si>
  <si>
    <t>Investor 1</t>
  </si>
  <si>
    <t>Investor 2</t>
  </si>
  <si>
    <t>Investor 3</t>
  </si>
  <si>
    <t>Issue Date</t>
  </si>
  <si>
    <t>Principal Amount</t>
  </si>
  <si>
    <t>Accrued Interest</t>
  </si>
  <si>
    <t>Principal + Interest</t>
  </si>
  <si>
    <t>Conversion Discount</t>
  </si>
  <si>
    <t>Interest Calculation Date</t>
  </si>
  <si>
    <t>Effective Price Per Share</t>
  </si>
  <si>
    <t>Shares Upon Conversion</t>
  </si>
  <si>
    <t>Valuation Cap</t>
  </si>
  <si>
    <t>Simple Interest Rate</t>
  </si>
  <si>
    <t>Total (Incl. Options)</t>
  </si>
  <si>
    <t>Percentage (Incl. Options)</t>
  </si>
  <si>
    <t>ABC COMPANY</t>
  </si>
  <si>
    <t>Options for Common Stock</t>
  </si>
  <si>
    <t>Total (Excl. Options)</t>
  </si>
  <si>
    <t>Percentage (Excl. Options)</t>
  </si>
  <si>
    <t>PRE-CLOSING</t>
  </si>
  <si>
    <t>POST-CLOSING</t>
  </si>
  <si>
    <t>Founders</t>
  </si>
  <si>
    <t>Employees</t>
  </si>
  <si>
    <t>Post-Money Valuation</t>
  </si>
  <si>
    <t>Convertible Note Terms</t>
  </si>
  <si>
    <t>Equity Financing Terms</t>
  </si>
  <si>
    <t>New Money Investor</t>
  </si>
  <si>
    <t>Convertible Note Investor</t>
  </si>
  <si>
    <t>Shares for New Money</t>
  </si>
  <si>
    <t>Percentage</t>
  </si>
  <si>
    <t>New Shares</t>
  </si>
  <si>
    <t>Post-Money Capitalization</t>
  </si>
  <si>
    <t xml:space="preserve">Capitalization Check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</si>
</sst>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.00000_);_(&quot;$&quot;* \(#,##0.00000\);_(&quot;$&quot;* &quot;-&quot;??_);_(@_)"/>
    <numFmt numFmtId="166" formatCode="0.0%"/>
    <numFmt numFmtId="167" formatCode="0.0000%"/>
    <numFmt numFmtId="169" formatCode="_(&quot;$&quot;* #,##0_);_(&quot;$&quot;* \(#,##0\);_(&quot;$&quot;* &quot;-&quot;??_);_(@_)"/>
  </numFmts>
  <fonts count="30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u/>
      <sz val="10"/>
      <color theme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u val="singleAccounting"/>
      <sz val="10"/>
      <name val="Times New Roman"/>
      <family val="1"/>
    </font>
    <font>
      <u val="doubleAccounting"/>
      <sz val="10"/>
      <name val="Times New Roman"/>
      <family val="1"/>
    </font>
    <font>
      <b/>
      <i/>
      <sz val="10"/>
      <name val="Times New Roman"/>
      <family val="1"/>
    </font>
    <font>
      <sz val="10"/>
      <name val="Times New Roman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0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3" fillId="0" borderId="0">
      <alignment vertical="top"/>
    </xf>
    <xf numFmtId="0" fontId="2" fillId="0" borderId="0"/>
    <xf numFmtId="0" fontId="1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43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1" fillId="0" borderId="0"/>
    <xf numFmtId="0" fontId="29" fillId="0" borderId="0"/>
    <xf numFmtId="43" fontId="29" fillId="0" borderId="0" applyFont="0" applyFill="0" applyBorder="0" applyAlignment="0" applyProtection="0"/>
    <xf numFmtId="44" fontId="29" fillId="0" borderId="0" applyFont="0" applyFill="0" applyBorder="0" applyAlignment="0" applyProtection="0"/>
  </cellStyleXfs>
  <cellXfs count="88">
    <xf numFmtId="0" fontId="0" fillId="0" borderId="0" xfId="0"/>
    <xf numFmtId="0" fontId="21" fillId="0" borderId="0" xfId="0" applyFont="1"/>
    <xf numFmtId="0" fontId="24" fillId="24" borderId="11" xfId="0" applyFont="1" applyFill="1" applyBorder="1" applyAlignment="1">
      <alignment horizontal="center" vertical="center" wrapText="1"/>
    </xf>
    <xf numFmtId="0" fontId="24" fillId="24" borderId="10" xfId="0" applyFont="1" applyFill="1" applyBorder="1" applyAlignment="1">
      <alignment horizontal="center" vertical="center" wrapText="1"/>
    </xf>
    <xf numFmtId="10" fontId="21" fillId="0" borderId="14" xfId="55" applyNumberFormat="1" applyFont="1" applyBorder="1" applyAlignment="1">
      <alignment vertical="center"/>
    </xf>
    <xf numFmtId="10" fontId="21" fillId="0" borderId="16" xfId="55" applyNumberFormat="1" applyFont="1" applyBorder="1" applyAlignment="1">
      <alignment vertical="center"/>
    </xf>
    <xf numFmtId="10" fontId="21" fillId="0" borderId="18" xfId="55" applyNumberFormat="1" applyFont="1" applyBorder="1" applyAlignment="1">
      <alignment vertical="center"/>
    </xf>
    <xf numFmtId="164" fontId="21" fillId="0" borderId="0" xfId="28" applyNumberFormat="1" applyFont="1" applyBorder="1" applyAlignment="1">
      <alignment vertical="center"/>
    </xf>
    <xf numFmtId="164" fontId="21" fillId="0" borderId="15" xfId="28" applyNumberFormat="1" applyFont="1" applyBorder="1" applyAlignment="1">
      <alignment vertical="center"/>
    </xf>
    <xf numFmtId="0" fontId="21" fillId="0" borderId="20" xfId="0" applyFont="1" applyBorder="1" applyAlignment="1">
      <alignment vertical="center" wrapText="1"/>
    </xf>
    <xf numFmtId="0" fontId="21" fillId="0" borderId="0" xfId="56" applyFont="1"/>
    <xf numFmtId="164" fontId="21" fillId="0" borderId="0" xfId="28" applyNumberFormat="1" applyFont="1"/>
    <xf numFmtId="164" fontId="21" fillId="0" borderId="22" xfId="28" applyNumberFormat="1" applyFont="1" applyBorder="1"/>
    <xf numFmtId="164" fontId="21" fillId="0" borderId="12" xfId="28" applyNumberFormat="1" applyFont="1" applyBorder="1"/>
    <xf numFmtId="0" fontId="24" fillId="24" borderId="11" xfId="56" applyFont="1" applyFill="1" applyBorder="1" applyAlignment="1">
      <alignment horizontal="right"/>
    </xf>
    <xf numFmtId="164" fontId="21" fillId="0" borderId="0" xfId="28" applyNumberFormat="1" applyFont="1" applyBorder="1"/>
    <xf numFmtId="0" fontId="24" fillId="24" borderId="10" xfId="56" applyFont="1" applyFill="1" applyBorder="1" applyAlignment="1">
      <alignment horizontal="right"/>
    </xf>
    <xf numFmtId="0" fontId="21" fillId="0" borderId="0" xfId="56" applyFont="1" applyAlignment="1">
      <alignment horizontal="right"/>
    </xf>
    <xf numFmtId="0" fontId="21" fillId="0" borderId="13" xfId="56" applyFont="1" applyBorder="1"/>
    <xf numFmtId="0" fontId="21" fillId="0" borderId="15" xfId="56" applyFont="1" applyBorder="1"/>
    <xf numFmtId="0" fontId="21" fillId="0" borderId="0" xfId="56" applyFont="1" applyFill="1" applyBorder="1" applyAlignment="1">
      <alignment horizontal="left"/>
    </xf>
    <xf numFmtId="164" fontId="24" fillId="24" borderId="11" xfId="28" applyNumberFormat="1" applyFont="1" applyFill="1" applyBorder="1" applyAlignment="1">
      <alignment horizontal="center" vertical="center" wrapText="1"/>
    </xf>
    <xf numFmtId="164" fontId="24" fillId="24" borderId="22" xfId="28" applyNumberFormat="1" applyFont="1" applyFill="1" applyBorder="1" applyAlignment="1">
      <alignment horizontal="center" vertical="center" wrapText="1"/>
    </xf>
    <xf numFmtId="164" fontId="24" fillId="24" borderId="12" xfId="28" applyNumberFormat="1" applyFont="1" applyFill="1" applyBorder="1" applyAlignment="1">
      <alignment horizontal="center" vertical="center" wrapText="1"/>
    </xf>
    <xf numFmtId="164" fontId="21" fillId="0" borderId="24" xfId="28" applyNumberFormat="1" applyFont="1" applyFill="1" applyBorder="1" applyAlignment="1">
      <alignment horizontal="right"/>
    </xf>
    <xf numFmtId="164" fontId="21" fillId="0" borderId="0" xfId="28" applyNumberFormat="1" applyFont="1" applyFill="1" applyBorder="1" applyAlignment="1">
      <alignment horizontal="right"/>
    </xf>
    <xf numFmtId="164" fontId="27" fillId="0" borderId="0" xfId="28" applyNumberFormat="1" applyFont="1"/>
    <xf numFmtId="164" fontId="27" fillId="0" borderId="0" xfId="28" applyNumberFormat="1" applyFont="1" applyBorder="1"/>
    <xf numFmtId="164" fontId="21" fillId="0" borderId="11" xfId="28" applyNumberFormat="1" applyFont="1" applyBorder="1"/>
    <xf numFmtId="10" fontId="21" fillId="0" borderId="12" xfId="55" applyNumberFormat="1" applyFont="1" applyBorder="1"/>
    <xf numFmtId="164" fontId="21" fillId="0" borderId="15" xfId="28" applyNumberFormat="1" applyFont="1" applyFill="1" applyBorder="1" applyAlignment="1">
      <alignment horizontal="right"/>
    </xf>
    <xf numFmtId="0" fontId="21" fillId="0" borderId="19" xfId="0" applyFont="1" applyBorder="1" applyAlignment="1">
      <alignment vertical="center" wrapText="1"/>
    </xf>
    <xf numFmtId="0" fontId="21" fillId="0" borderId="20" xfId="0" applyFont="1" applyFill="1" applyBorder="1" applyAlignment="1" applyProtection="1">
      <alignment horizontal="left"/>
      <protection locked="0"/>
    </xf>
    <xf numFmtId="0" fontId="28" fillId="0" borderId="21" xfId="0" applyNumberFormat="1" applyFont="1" applyFill="1" applyBorder="1" applyAlignment="1">
      <alignment wrapText="1"/>
    </xf>
    <xf numFmtId="164" fontId="21" fillId="0" borderId="13" xfId="28" applyNumberFormat="1" applyFont="1" applyBorder="1" applyAlignment="1">
      <alignment vertical="center"/>
    </xf>
    <xf numFmtId="164" fontId="21" fillId="0" borderId="23" xfId="28" applyNumberFormat="1" applyFont="1" applyBorder="1" applyAlignment="1">
      <alignment vertical="center"/>
    </xf>
    <xf numFmtId="164" fontId="21" fillId="0" borderId="17" xfId="28" applyNumberFormat="1" applyFont="1" applyFill="1" applyBorder="1" applyAlignment="1">
      <alignment horizontal="right"/>
    </xf>
    <xf numFmtId="164" fontId="21" fillId="0" borderId="24" xfId="28" applyNumberFormat="1" applyFont="1" applyBorder="1" applyAlignment="1">
      <alignment vertical="center"/>
    </xf>
    <xf numFmtId="0" fontId="21" fillId="0" borderId="0" xfId="0" applyFont="1" applyBorder="1" applyAlignment="1"/>
    <xf numFmtId="165" fontId="21" fillId="0" borderId="20" xfId="30" applyNumberFormat="1" applyFont="1" applyBorder="1"/>
    <xf numFmtId="164" fontId="21" fillId="0" borderId="20" xfId="28" applyNumberFormat="1" applyFont="1" applyBorder="1"/>
    <xf numFmtId="10" fontId="21" fillId="25" borderId="20" xfId="0" applyNumberFormat="1" applyFont="1" applyFill="1" applyBorder="1"/>
    <xf numFmtId="10" fontId="21" fillId="0" borderId="0" xfId="55" applyNumberFormat="1" applyFont="1"/>
    <xf numFmtId="164" fontId="24" fillId="24" borderId="25" xfId="28" applyNumberFormat="1" applyFont="1" applyFill="1" applyBorder="1" applyAlignment="1">
      <alignment horizontal="center" vertical="center" wrapText="1"/>
    </xf>
    <xf numFmtId="164" fontId="21" fillId="0" borderId="25" xfId="28" applyNumberFormat="1" applyFont="1" applyBorder="1"/>
    <xf numFmtId="167" fontId="21" fillId="0" borderId="0" xfId="55" applyNumberFormat="1" applyFont="1"/>
    <xf numFmtId="0" fontId="21" fillId="0" borderId="15" xfId="0" applyFont="1" applyBorder="1"/>
    <xf numFmtId="0" fontId="21" fillId="0" borderId="13" xfId="0" applyFont="1" applyBorder="1"/>
    <xf numFmtId="14" fontId="21" fillId="0" borderId="20" xfId="0" applyNumberFormat="1" applyFont="1" applyFill="1" applyBorder="1" applyAlignment="1">
      <alignment horizontal="right"/>
    </xf>
    <xf numFmtId="0" fontId="28" fillId="0" borderId="0" xfId="0" applyFont="1"/>
    <xf numFmtId="14" fontId="21" fillId="0" borderId="19" xfId="28" applyNumberFormat="1" applyFont="1" applyBorder="1" applyAlignment="1">
      <alignment vertical="center"/>
    </xf>
    <xf numFmtId="0" fontId="21" fillId="0" borderId="17" xfId="56" applyFont="1" applyBorder="1"/>
    <xf numFmtId="166" fontId="21" fillId="0" borderId="20" xfId="55" applyNumberFormat="1" applyFont="1" applyBorder="1" applyAlignment="1">
      <alignment vertical="center"/>
    </xf>
    <xf numFmtId="9" fontId="21" fillId="25" borderId="20" xfId="55" applyFont="1" applyFill="1" applyBorder="1" applyAlignment="1">
      <alignment vertical="center"/>
    </xf>
    <xf numFmtId="165" fontId="21" fillId="0" borderId="20" xfId="30" applyNumberFormat="1" applyFont="1" applyBorder="1" applyAlignment="1">
      <alignment vertical="center"/>
    </xf>
    <xf numFmtId="164" fontId="21" fillId="0" borderId="21" xfId="28" applyNumberFormat="1" applyFont="1" applyBorder="1" applyAlignment="1">
      <alignment vertical="center"/>
    </xf>
    <xf numFmtId="0" fontId="24" fillId="0" borderId="0" xfId="56" applyFont="1" applyAlignment="1">
      <alignment horizontal="center"/>
    </xf>
    <xf numFmtId="0" fontId="21" fillId="0" borderId="0" xfId="0" applyFont="1" applyAlignment="1">
      <alignment horizontal="center"/>
    </xf>
    <xf numFmtId="0" fontId="24" fillId="26" borderId="17" xfId="56" applyFont="1" applyFill="1" applyBorder="1" applyAlignment="1">
      <alignment horizontal="center"/>
    </xf>
    <xf numFmtId="0" fontId="0" fillId="26" borderId="24" xfId="0" applyFill="1" applyBorder="1" applyAlignment="1"/>
    <xf numFmtId="0" fontId="0" fillId="26" borderId="18" xfId="0" applyFill="1" applyBorder="1" applyAlignment="1"/>
    <xf numFmtId="0" fontId="24" fillId="0" borderId="0" xfId="56" applyFont="1" applyAlignment="1">
      <alignment horizontal="center"/>
    </xf>
    <xf numFmtId="0" fontId="21" fillId="0" borderId="0" xfId="0" applyFont="1" applyAlignment="1">
      <alignment horizontal="center"/>
    </xf>
    <xf numFmtId="0" fontId="24" fillId="26" borderId="13" xfId="56" applyFont="1" applyFill="1" applyBorder="1" applyAlignment="1">
      <alignment horizontal="center"/>
    </xf>
    <xf numFmtId="0" fontId="0" fillId="26" borderId="23" xfId="0" applyFill="1" applyBorder="1" applyAlignment="1"/>
    <xf numFmtId="0" fontId="0" fillId="26" borderId="14" xfId="0" applyFill="1" applyBorder="1" applyAlignment="1"/>
    <xf numFmtId="0" fontId="21" fillId="26" borderId="23" xfId="0" applyFont="1" applyFill="1" applyBorder="1" applyAlignment="1"/>
    <xf numFmtId="0" fontId="21" fillId="26" borderId="14" xfId="0" applyFont="1" applyFill="1" applyBorder="1" applyAlignment="1"/>
    <xf numFmtId="0" fontId="21" fillId="26" borderId="24" xfId="0" applyFont="1" applyFill="1" applyBorder="1" applyAlignment="1"/>
    <xf numFmtId="0" fontId="21" fillId="26" borderId="18" xfId="0" applyFont="1" applyFill="1" applyBorder="1" applyAlignment="1"/>
    <xf numFmtId="0" fontId="24" fillId="24" borderId="11" xfId="0" applyFont="1" applyFill="1" applyBorder="1" applyAlignment="1">
      <alignment horizontal="center" wrapText="1"/>
    </xf>
    <xf numFmtId="0" fontId="24" fillId="24" borderId="22" xfId="0" applyFont="1" applyFill="1" applyBorder="1" applyAlignment="1">
      <alignment horizontal="center" wrapText="1"/>
    </xf>
    <xf numFmtId="0" fontId="24" fillId="24" borderId="12" xfId="0" applyFont="1" applyFill="1" applyBorder="1" applyAlignment="1">
      <alignment horizontal="center" wrapText="1"/>
    </xf>
    <xf numFmtId="0" fontId="21" fillId="0" borderId="12" xfId="0" applyFont="1" applyBorder="1" applyAlignment="1">
      <alignment wrapText="1"/>
    </xf>
    <xf numFmtId="164" fontId="21" fillId="0" borderId="13" xfId="28" applyNumberFormat="1" applyFont="1" applyBorder="1"/>
    <xf numFmtId="164" fontId="21" fillId="0" borderId="14" xfId="28" applyNumberFormat="1" applyFont="1" applyBorder="1"/>
    <xf numFmtId="164" fontId="21" fillId="0" borderId="15" xfId="28" applyNumberFormat="1" applyFont="1" applyBorder="1"/>
    <xf numFmtId="164" fontId="21" fillId="0" borderId="16" xfId="28" applyNumberFormat="1" applyFont="1" applyBorder="1"/>
    <xf numFmtId="164" fontId="21" fillId="0" borderId="17" xfId="28" applyNumberFormat="1" applyFont="1" applyBorder="1"/>
    <xf numFmtId="10" fontId="21" fillId="0" borderId="18" xfId="55" applyNumberFormat="1" applyFont="1" applyBorder="1"/>
    <xf numFmtId="169" fontId="21" fillId="0" borderId="14" xfId="30" applyNumberFormat="1" applyFont="1" applyBorder="1"/>
    <xf numFmtId="169" fontId="21" fillId="0" borderId="16" xfId="30" applyNumberFormat="1" applyFont="1" applyBorder="1"/>
    <xf numFmtId="169" fontId="21" fillId="25" borderId="19" xfId="30" applyNumberFormat="1" applyFont="1" applyFill="1" applyBorder="1"/>
    <xf numFmtId="169" fontId="26" fillId="25" borderId="20" xfId="30" applyNumberFormat="1" applyFont="1" applyFill="1" applyBorder="1"/>
    <xf numFmtId="169" fontId="21" fillId="0" borderId="20" xfId="30" applyNumberFormat="1" applyFont="1" applyFill="1" applyBorder="1"/>
    <xf numFmtId="169" fontId="21" fillId="25" borderId="20" xfId="30" applyNumberFormat="1" applyFont="1" applyFill="1" applyBorder="1" applyAlignment="1">
      <alignment vertical="center"/>
    </xf>
    <xf numFmtId="169" fontId="21" fillId="0" borderId="20" xfId="30" applyNumberFormat="1" applyFont="1" applyFill="1" applyBorder="1" applyAlignment="1">
      <alignment vertical="center"/>
    </xf>
    <xf numFmtId="169" fontId="21" fillId="0" borderId="20" xfId="30" applyNumberFormat="1" applyFont="1" applyBorder="1" applyAlignment="1">
      <alignment vertical="center"/>
    </xf>
  </cellXfs>
  <cellStyles count="60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 2" xfId="29"/>
    <cellStyle name="Comma 3" xfId="53"/>
    <cellStyle name="Comma 4" xfId="58"/>
    <cellStyle name="Currency" xfId="30" builtinId="4"/>
    <cellStyle name="Currency 2" xfId="54"/>
    <cellStyle name="Currency 3" xfId="59"/>
    <cellStyle name="Explanatory Text" xfId="31" builtinId="53" customBuiltin="1"/>
    <cellStyle name="Followed Hyperlink" xfId="47" builtinId="9" hidden="1"/>
    <cellStyle name="Followed Hyperlink" xfId="48" builtinId="9" hidden="1"/>
    <cellStyle name="Followed Hyperlink" xfId="49" builtinId="9" hidden="1"/>
    <cellStyle name="Followed Hyperlink" xfId="50" builtinId="9" hidden="1"/>
    <cellStyle name="Followed Hyperlink" xfId="51" builtinId="9" hidden="1"/>
    <cellStyle name="Followed Hyperlink" xfId="52" builtinId="9" hidden="1"/>
    <cellStyle name="Good" xfId="32" builtinId="26" customBuiltin="1"/>
    <cellStyle name="Heading 1" xfId="33" builtinId="16" customBuiltin="1"/>
    <cellStyle name="Heading 2" xfId="34" builtinId="17" customBuiltin="1"/>
    <cellStyle name="Heading 3" xfId="35" builtinId="18" customBuiltin="1"/>
    <cellStyle name="Heading 4" xfId="36" builtinId="19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rmal 2" xfId="40"/>
    <cellStyle name="Normal 3" xfId="41"/>
    <cellStyle name="Normal 4" xfId="57"/>
    <cellStyle name="Normal_PALO_ALTO-#1474308-v1-FORMS_PROJECT_-_seed_financing_capitalization_table_with_conversion_discount_and_val" xfId="56"/>
    <cellStyle name="Note" xfId="42" builtinId="10" customBuiltin="1"/>
    <cellStyle name="Output" xfId="43" builtinId="21" customBuiltin="1"/>
    <cellStyle name="Percent" xfId="55" builtinId="5"/>
    <cellStyle name="Title" xfId="44" builtinId="15" customBuiltin="1"/>
    <cellStyle name="Total" xfId="45" builtinId="25" customBuiltin="1"/>
    <cellStyle name="Warning Text" xfId="46" builtinId="11" customBuiltin="1"/>
  </cellStyles>
  <dxfs count="11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>
        <left style="thin">
          <color theme="1"/>
        </left>
      </border>
    </dxf>
    <dxf>
      <border>
        <left style="thin">
          <color theme="1"/>
        </left>
      </border>
    </dxf>
    <dxf>
      <border>
        <top style="thin">
          <color theme="1"/>
        </top>
      </border>
    </dxf>
    <dxf>
      <border>
        <top style="thin">
          <color theme="1"/>
        </top>
      </border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1"/>
        </top>
      </border>
    </dxf>
    <dxf>
      <font>
        <color auto="1"/>
      </font>
      <fill>
        <patternFill patternType="solid">
          <fgColor rgb="FFFFFF00"/>
          <bgColor rgb="FFFFFF00"/>
        </patternFill>
      </fill>
    </dxf>
    <dxf>
      <font>
        <color theme="1"/>
      </font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</border>
    </dxf>
  </dxfs>
  <tableStyles count="1" defaultTableStyle="TableStyleMedium2" defaultPivotStyle="PivotStyleLight16">
    <tableStyle name="TableStyleLight8 2" pivot="0" count="9">
      <tableStyleElement type="wholeTable" dxfId="10"/>
      <tableStyleElement type="headerRow" dxfId="9"/>
      <tableStyleElement type="totalRow" dxfId="8"/>
      <tableStyleElement type="firstColumn" dxfId="7"/>
      <tableStyleElement type="lastColumn" dxfId="6"/>
      <tableStyleElement type="firstRowStripe" dxfId="5"/>
      <tableStyleElement type="secondRowStripe" dxfId="4"/>
      <tableStyleElement type="firstColumnStripe" dxfId="3"/>
      <tableStyleElement type="secondColumnStripe" dxfId="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zoomScale="145" zoomScaleNormal="145" workbookViewId="0">
      <pane ySplit="5" topLeftCell="A6" activePane="bottomLeft" state="frozen"/>
      <selection pane="bottomLeft"/>
    </sheetView>
  </sheetViews>
  <sheetFormatPr defaultColWidth="8" defaultRowHeight="12.75" x14ac:dyDescent="0.2"/>
  <cols>
    <col min="1" max="1" width="2.7109375" style="10" customWidth="1"/>
    <col min="2" max="2" width="13.140625" style="10" bestFit="1" customWidth="1"/>
    <col min="3" max="3" width="12.85546875" style="11" bestFit="1" customWidth="1"/>
    <col min="4" max="4" width="17.28515625" style="15" customWidth="1"/>
    <col min="5" max="5" width="16.140625" style="11" customWidth="1"/>
    <col min="6" max="6" width="15.5703125" style="15" bestFit="1" customWidth="1"/>
    <col min="7" max="7" width="14.7109375" style="11" bestFit="1" customWidth="1"/>
    <col min="8" max="8" width="14.42578125" style="11" bestFit="1" customWidth="1"/>
    <col min="9" max="9" width="14" style="11" bestFit="1" customWidth="1"/>
    <col min="10" max="10" width="14.7109375" style="11" customWidth="1"/>
    <col min="11" max="249" width="8" style="10"/>
    <col min="250" max="250" width="30.42578125" style="10" customWidth="1"/>
    <col min="251" max="251" width="13.42578125" style="10" customWidth="1"/>
    <col min="252" max="252" width="12" style="10" customWidth="1"/>
    <col min="253" max="253" width="13.42578125" style="10" customWidth="1"/>
    <col min="254" max="254" width="12.7109375" style="10" customWidth="1"/>
    <col min="255" max="255" width="12.140625" style="10" customWidth="1"/>
    <col min="256" max="256" width="8" style="10"/>
    <col min="257" max="257" width="17.42578125" style="10" bestFit="1" customWidth="1"/>
    <col min="258" max="258" width="15.140625" style="10" bestFit="1" customWidth="1"/>
    <col min="259" max="259" width="10" style="10" bestFit="1" customWidth="1"/>
    <col min="260" max="505" width="8" style="10"/>
    <col min="506" max="506" width="30.42578125" style="10" customWidth="1"/>
    <col min="507" max="507" width="13.42578125" style="10" customWidth="1"/>
    <col min="508" max="508" width="12" style="10" customWidth="1"/>
    <col min="509" max="509" width="13.42578125" style="10" customWidth="1"/>
    <col min="510" max="510" width="12.7109375" style="10" customWidth="1"/>
    <col min="511" max="511" width="12.140625" style="10" customWidth="1"/>
    <col min="512" max="512" width="8" style="10"/>
    <col min="513" max="513" width="17.42578125" style="10" bestFit="1" customWidth="1"/>
    <col min="514" max="514" width="15.140625" style="10" bestFit="1" customWidth="1"/>
    <col min="515" max="515" width="10" style="10" bestFit="1" customWidth="1"/>
    <col min="516" max="761" width="8" style="10"/>
    <col min="762" max="762" width="30.42578125" style="10" customWidth="1"/>
    <col min="763" max="763" width="13.42578125" style="10" customWidth="1"/>
    <col min="764" max="764" width="12" style="10" customWidth="1"/>
    <col min="765" max="765" width="13.42578125" style="10" customWidth="1"/>
    <col min="766" max="766" width="12.7109375" style="10" customWidth="1"/>
    <col min="767" max="767" width="12.140625" style="10" customWidth="1"/>
    <col min="768" max="768" width="8" style="10"/>
    <col min="769" max="769" width="17.42578125" style="10" bestFit="1" customWidth="1"/>
    <col min="770" max="770" width="15.140625" style="10" bestFit="1" customWidth="1"/>
    <col min="771" max="771" width="10" style="10" bestFit="1" customWidth="1"/>
    <col min="772" max="1017" width="8" style="10"/>
    <col min="1018" max="1018" width="30.42578125" style="10" customWidth="1"/>
    <col min="1019" max="1019" width="13.42578125" style="10" customWidth="1"/>
    <col min="1020" max="1020" width="12" style="10" customWidth="1"/>
    <col min="1021" max="1021" width="13.42578125" style="10" customWidth="1"/>
    <col min="1022" max="1022" width="12.7109375" style="10" customWidth="1"/>
    <col min="1023" max="1023" width="12.140625" style="10" customWidth="1"/>
    <col min="1024" max="1024" width="8" style="10"/>
    <col min="1025" max="1025" width="17.42578125" style="10" bestFit="1" customWidth="1"/>
    <col min="1026" max="1026" width="15.140625" style="10" bestFit="1" customWidth="1"/>
    <col min="1027" max="1027" width="10" style="10" bestFit="1" customWidth="1"/>
    <col min="1028" max="1273" width="8" style="10"/>
    <col min="1274" max="1274" width="30.42578125" style="10" customWidth="1"/>
    <col min="1275" max="1275" width="13.42578125" style="10" customWidth="1"/>
    <col min="1276" max="1276" width="12" style="10" customWidth="1"/>
    <col min="1277" max="1277" width="13.42578125" style="10" customWidth="1"/>
    <col min="1278" max="1278" width="12.7109375" style="10" customWidth="1"/>
    <col min="1279" max="1279" width="12.140625" style="10" customWidth="1"/>
    <col min="1280" max="1280" width="8" style="10"/>
    <col min="1281" max="1281" width="17.42578125" style="10" bestFit="1" customWidth="1"/>
    <col min="1282" max="1282" width="15.140625" style="10" bestFit="1" customWidth="1"/>
    <col min="1283" max="1283" width="10" style="10" bestFit="1" customWidth="1"/>
    <col min="1284" max="1529" width="8" style="10"/>
    <col min="1530" max="1530" width="30.42578125" style="10" customWidth="1"/>
    <col min="1531" max="1531" width="13.42578125" style="10" customWidth="1"/>
    <col min="1532" max="1532" width="12" style="10" customWidth="1"/>
    <col min="1533" max="1533" width="13.42578125" style="10" customWidth="1"/>
    <col min="1534" max="1534" width="12.7109375" style="10" customWidth="1"/>
    <col min="1535" max="1535" width="12.140625" style="10" customWidth="1"/>
    <col min="1536" max="1536" width="8" style="10"/>
    <col min="1537" max="1537" width="17.42578125" style="10" bestFit="1" customWidth="1"/>
    <col min="1538" max="1538" width="15.140625" style="10" bestFit="1" customWidth="1"/>
    <col min="1539" max="1539" width="10" style="10" bestFit="1" customWidth="1"/>
    <col min="1540" max="1785" width="8" style="10"/>
    <col min="1786" max="1786" width="30.42578125" style="10" customWidth="1"/>
    <col min="1787" max="1787" width="13.42578125" style="10" customWidth="1"/>
    <col min="1788" max="1788" width="12" style="10" customWidth="1"/>
    <col min="1789" max="1789" width="13.42578125" style="10" customWidth="1"/>
    <col min="1790" max="1790" width="12.7109375" style="10" customWidth="1"/>
    <col min="1791" max="1791" width="12.140625" style="10" customWidth="1"/>
    <col min="1792" max="1792" width="8" style="10"/>
    <col min="1793" max="1793" width="17.42578125" style="10" bestFit="1" customWidth="1"/>
    <col min="1794" max="1794" width="15.140625" style="10" bestFit="1" customWidth="1"/>
    <col min="1795" max="1795" width="10" style="10" bestFit="1" customWidth="1"/>
    <col min="1796" max="2041" width="8" style="10"/>
    <col min="2042" max="2042" width="30.42578125" style="10" customWidth="1"/>
    <col min="2043" max="2043" width="13.42578125" style="10" customWidth="1"/>
    <col min="2044" max="2044" width="12" style="10" customWidth="1"/>
    <col min="2045" max="2045" width="13.42578125" style="10" customWidth="1"/>
    <col min="2046" max="2046" width="12.7109375" style="10" customWidth="1"/>
    <col min="2047" max="2047" width="12.140625" style="10" customWidth="1"/>
    <col min="2048" max="2048" width="8" style="10"/>
    <col min="2049" max="2049" width="17.42578125" style="10" bestFit="1" customWidth="1"/>
    <col min="2050" max="2050" width="15.140625" style="10" bestFit="1" customWidth="1"/>
    <col min="2051" max="2051" width="10" style="10" bestFit="1" customWidth="1"/>
    <col min="2052" max="2297" width="8" style="10"/>
    <col min="2298" max="2298" width="30.42578125" style="10" customWidth="1"/>
    <col min="2299" max="2299" width="13.42578125" style="10" customWidth="1"/>
    <col min="2300" max="2300" width="12" style="10" customWidth="1"/>
    <col min="2301" max="2301" width="13.42578125" style="10" customWidth="1"/>
    <col min="2302" max="2302" width="12.7109375" style="10" customWidth="1"/>
    <col min="2303" max="2303" width="12.140625" style="10" customWidth="1"/>
    <col min="2304" max="2304" width="8" style="10"/>
    <col min="2305" max="2305" width="17.42578125" style="10" bestFit="1" customWidth="1"/>
    <col min="2306" max="2306" width="15.140625" style="10" bestFit="1" customWidth="1"/>
    <col min="2307" max="2307" width="10" style="10" bestFit="1" customWidth="1"/>
    <col min="2308" max="2553" width="8" style="10"/>
    <col min="2554" max="2554" width="30.42578125" style="10" customWidth="1"/>
    <col min="2555" max="2555" width="13.42578125" style="10" customWidth="1"/>
    <col min="2556" max="2556" width="12" style="10" customWidth="1"/>
    <col min="2557" max="2557" width="13.42578125" style="10" customWidth="1"/>
    <col min="2558" max="2558" width="12.7109375" style="10" customWidth="1"/>
    <col min="2559" max="2559" width="12.140625" style="10" customWidth="1"/>
    <col min="2560" max="2560" width="8" style="10"/>
    <col min="2561" max="2561" width="17.42578125" style="10" bestFit="1" customWidth="1"/>
    <col min="2562" max="2562" width="15.140625" style="10" bestFit="1" customWidth="1"/>
    <col min="2563" max="2563" width="10" style="10" bestFit="1" customWidth="1"/>
    <col min="2564" max="2809" width="8" style="10"/>
    <col min="2810" max="2810" width="30.42578125" style="10" customWidth="1"/>
    <col min="2811" max="2811" width="13.42578125" style="10" customWidth="1"/>
    <col min="2812" max="2812" width="12" style="10" customWidth="1"/>
    <col min="2813" max="2813" width="13.42578125" style="10" customWidth="1"/>
    <col min="2814" max="2814" width="12.7109375" style="10" customWidth="1"/>
    <col min="2815" max="2815" width="12.140625" style="10" customWidth="1"/>
    <col min="2816" max="2816" width="8" style="10"/>
    <col min="2817" max="2817" width="17.42578125" style="10" bestFit="1" customWidth="1"/>
    <col min="2818" max="2818" width="15.140625" style="10" bestFit="1" customWidth="1"/>
    <col min="2819" max="2819" width="10" style="10" bestFit="1" customWidth="1"/>
    <col min="2820" max="3065" width="8" style="10"/>
    <col min="3066" max="3066" width="30.42578125" style="10" customWidth="1"/>
    <col min="3067" max="3067" width="13.42578125" style="10" customWidth="1"/>
    <col min="3068" max="3068" width="12" style="10" customWidth="1"/>
    <col min="3069" max="3069" width="13.42578125" style="10" customWidth="1"/>
    <col min="3070" max="3070" width="12.7109375" style="10" customWidth="1"/>
    <col min="3071" max="3071" width="12.140625" style="10" customWidth="1"/>
    <col min="3072" max="3072" width="8" style="10"/>
    <col min="3073" max="3073" width="17.42578125" style="10" bestFit="1" customWidth="1"/>
    <col min="3074" max="3074" width="15.140625" style="10" bestFit="1" customWidth="1"/>
    <col min="3075" max="3075" width="10" style="10" bestFit="1" customWidth="1"/>
    <col min="3076" max="3321" width="8" style="10"/>
    <col min="3322" max="3322" width="30.42578125" style="10" customWidth="1"/>
    <col min="3323" max="3323" width="13.42578125" style="10" customWidth="1"/>
    <col min="3324" max="3324" width="12" style="10" customWidth="1"/>
    <col min="3325" max="3325" width="13.42578125" style="10" customWidth="1"/>
    <col min="3326" max="3326" width="12.7109375" style="10" customWidth="1"/>
    <col min="3327" max="3327" width="12.140625" style="10" customWidth="1"/>
    <col min="3328" max="3328" width="8" style="10"/>
    <col min="3329" max="3329" width="17.42578125" style="10" bestFit="1" customWidth="1"/>
    <col min="3330" max="3330" width="15.140625" style="10" bestFit="1" customWidth="1"/>
    <col min="3331" max="3331" width="10" style="10" bestFit="1" customWidth="1"/>
    <col min="3332" max="3577" width="8" style="10"/>
    <col min="3578" max="3578" width="30.42578125" style="10" customWidth="1"/>
    <col min="3579" max="3579" width="13.42578125" style="10" customWidth="1"/>
    <col min="3580" max="3580" width="12" style="10" customWidth="1"/>
    <col min="3581" max="3581" width="13.42578125" style="10" customWidth="1"/>
    <col min="3582" max="3582" width="12.7109375" style="10" customWidth="1"/>
    <col min="3583" max="3583" width="12.140625" style="10" customWidth="1"/>
    <col min="3584" max="3584" width="8" style="10"/>
    <col min="3585" max="3585" width="17.42578125" style="10" bestFit="1" customWidth="1"/>
    <col min="3586" max="3586" width="15.140625" style="10" bestFit="1" customWidth="1"/>
    <col min="3587" max="3587" width="10" style="10" bestFit="1" customWidth="1"/>
    <col min="3588" max="3833" width="8" style="10"/>
    <col min="3834" max="3834" width="30.42578125" style="10" customWidth="1"/>
    <col min="3835" max="3835" width="13.42578125" style="10" customWidth="1"/>
    <col min="3836" max="3836" width="12" style="10" customWidth="1"/>
    <col min="3837" max="3837" width="13.42578125" style="10" customWidth="1"/>
    <col min="3838" max="3838" width="12.7109375" style="10" customWidth="1"/>
    <col min="3839" max="3839" width="12.140625" style="10" customWidth="1"/>
    <col min="3840" max="3840" width="8" style="10"/>
    <col min="3841" max="3841" width="17.42578125" style="10" bestFit="1" customWidth="1"/>
    <col min="3842" max="3842" width="15.140625" style="10" bestFit="1" customWidth="1"/>
    <col min="3843" max="3843" width="10" style="10" bestFit="1" customWidth="1"/>
    <col min="3844" max="4089" width="8" style="10"/>
    <col min="4090" max="4090" width="30.42578125" style="10" customWidth="1"/>
    <col min="4091" max="4091" width="13.42578125" style="10" customWidth="1"/>
    <col min="4092" max="4092" width="12" style="10" customWidth="1"/>
    <col min="4093" max="4093" width="13.42578125" style="10" customWidth="1"/>
    <col min="4094" max="4094" width="12.7109375" style="10" customWidth="1"/>
    <col min="4095" max="4095" width="12.140625" style="10" customWidth="1"/>
    <col min="4096" max="4096" width="8" style="10"/>
    <col min="4097" max="4097" width="17.42578125" style="10" bestFit="1" customWidth="1"/>
    <col min="4098" max="4098" width="15.140625" style="10" bestFit="1" customWidth="1"/>
    <col min="4099" max="4099" width="10" style="10" bestFit="1" customWidth="1"/>
    <col min="4100" max="4345" width="8" style="10"/>
    <col min="4346" max="4346" width="30.42578125" style="10" customWidth="1"/>
    <col min="4347" max="4347" width="13.42578125" style="10" customWidth="1"/>
    <col min="4348" max="4348" width="12" style="10" customWidth="1"/>
    <col min="4349" max="4349" width="13.42578125" style="10" customWidth="1"/>
    <col min="4350" max="4350" width="12.7109375" style="10" customWidth="1"/>
    <col min="4351" max="4351" width="12.140625" style="10" customWidth="1"/>
    <col min="4352" max="4352" width="8" style="10"/>
    <col min="4353" max="4353" width="17.42578125" style="10" bestFit="1" customWidth="1"/>
    <col min="4354" max="4354" width="15.140625" style="10" bestFit="1" customWidth="1"/>
    <col min="4355" max="4355" width="10" style="10" bestFit="1" customWidth="1"/>
    <col min="4356" max="4601" width="8" style="10"/>
    <col min="4602" max="4602" width="30.42578125" style="10" customWidth="1"/>
    <col min="4603" max="4603" width="13.42578125" style="10" customWidth="1"/>
    <col min="4604" max="4604" width="12" style="10" customWidth="1"/>
    <col min="4605" max="4605" width="13.42578125" style="10" customWidth="1"/>
    <col min="4606" max="4606" width="12.7109375" style="10" customWidth="1"/>
    <col min="4607" max="4607" width="12.140625" style="10" customWidth="1"/>
    <col min="4608" max="4608" width="8" style="10"/>
    <col min="4609" max="4609" width="17.42578125" style="10" bestFit="1" customWidth="1"/>
    <col min="4610" max="4610" width="15.140625" style="10" bestFit="1" customWidth="1"/>
    <col min="4611" max="4611" width="10" style="10" bestFit="1" customWidth="1"/>
    <col min="4612" max="4857" width="8" style="10"/>
    <col min="4858" max="4858" width="30.42578125" style="10" customWidth="1"/>
    <col min="4859" max="4859" width="13.42578125" style="10" customWidth="1"/>
    <col min="4860" max="4860" width="12" style="10" customWidth="1"/>
    <col min="4861" max="4861" width="13.42578125" style="10" customWidth="1"/>
    <col min="4862" max="4862" width="12.7109375" style="10" customWidth="1"/>
    <col min="4863" max="4863" width="12.140625" style="10" customWidth="1"/>
    <col min="4864" max="4864" width="8" style="10"/>
    <col min="4865" max="4865" width="17.42578125" style="10" bestFit="1" customWidth="1"/>
    <col min="4866" max="4866" width="15.140625" style="10" bestFit="1" customWidth="1"/>
    <col min="4867" max="4867" width="10" style="10" bestFit="1" customWidth="1"/>
    <col min="4868" max="5113" width="8" style="10"/>
    <col min="5114" max="5114" width="30.42578125" style="10" customWidth="1"/>
    <col min="5115" max="5115" width="13.42578125" style="10" customWidth="1"/>
    <col min="5116" max="5116" width="12" style="10" customWidth="1"/>
    <col min="5117" max="5117" width="13.42578125" style="10" customWidth="1"/>
    <col min="5118" max="5118" width="12.7109375" style="10" customWidth="1"/>
    <col min="5119" max="5119" width="12.140625" style="10" customWidth="1"/>
    <col min="5120" max="5120" width="8" style="10"/>
    <col min="5121" max="5121" width="17.42578125" style="10" bestFit="1" customWidth="1"/>
    <col min="5122" max="5122" width="15.140625" style="10" bestFit="1" customWidth="1"/>
    <col min="5123" max="5123" width="10" style="10" bestFit="1" customWidth="1"/>
    <col min="5124" max="5369" width="8" style="10"/>
    <col min="5370" max="5370" width="30.42578125" style="10" customWidth="1"/>
    <col min="5371" max="5371" width="13.42578125" style="10" customWidth="1"/>
    <col min="5372" max="5372" width="12" style="10" customWidth="1"/>
    <col min="5373" max="5373" width="13.42578125" style="10" customWidth="1"/>
    <col min="5374" max="5374" width="12.7109375" style="10" customWidth="1"/>
    <col min="5375" max="5375" width="12.140625" style="10" customWidth="1"/>
    <col min="5376" max="5376" width="8" style="10"/>
    <col min="5377" max="5377" width="17.42578125" style="10" bestFit="1" customWidth="1"/>
    <col min="5378" max="5378" width="15.140625" style="10" bestFit="1" customWidth="1"/>
    <col min="5379" max="5379" width="10" style="10" bestFit="1" customWidth="1"/>
    <col min="5380" max="5625" width="8" style="10"/>
    <col min="5626" max="5626" width="30.42578125" style="10" customWidth="1"/>
    <col min="5627" max="5627" width="13.42578125" style="10" customWidth="1"/>
    <col min="5628" max="5628" width="12" style="10" customWidth="1"/>
    <col min="5629" max="5629" width="13.42578125" style="10" customWidth="1"/>
    <col min="5630" max="5630" width="12.7109375" style="10" customWidth="1"/>
    <col min="5631" max="5631" width="12.140625" style="10" customWidth="1"/>
    <col min="5632" max="5632" width="8" style="10"/>
    <col min="5633" max="5633" width="17.42578125" style="10" bestFit="1" customWidth="1"/>
    <col min="5634" max="5634" width="15.140625" style="10" bestFit="1" customWidth="1"/>
    <col min="5635" max="5635" width="10" style="10" bestFit="1" customWidth="1"/>
    <col min="5636" max="5881" width="8" style="10"/>
    <col min="5882" max="5882" width="30.42578125" style="10" customWidth="1"/>
    <col min="5883" max="5883" width="13.42578125" style="10" customWidth="1"/>
    <col min="5884" max="5884" width="12" style="10" customWidth="1"/>
    <col min="5885" max="5885" width="13.42578125" style="10" customWidth="1"/>
    <col min="5886" max="5886" width="12.7109375" style="10" customWidth="1"/>
    <col min="5887" max="5887" width="12.140625" style="10" customWidth="1"/>
    <col min="5888" max="5888" width="8" style="10"/>
    <col min="5889" max="5889" width="17.42578125" style="10" bestFit="1" customWidth="1"/>
    <col min="5890" max="5890" width="15.140625" style="10" bestFit="1" customWidth="1"/>
    <col min="5891" max="5891" width="10" style="10" bestFit="1" customWidth="1"/>
    <col min="5892" max="6137" width="8" style="10"/>
    <col min="6138" max="6138" width="30.42578125" style="10" customWidth="1"/>
    <col min="6139" max="6139" width="13.42578125" style="10" customWidth="1"/>
    <col min="6140" max="6140" width="12" style="10" customWidth="1"/>
    <col min="6141" max="6141" width="13.42578125" style="10" customWidth="1"/>
    <col min="6142" max="6142" width="12.7109375" style="10" customWidth="1"/>
    <col min="6143" max="6143" width="12.140625" style="10" customWidth="1"/>
    <col min="6144" max="6144" width="8" style="10"/>
    <col min="6145" max="6145" width="17.42578125" style="10" bestFit="1" customWidth="1"/>
    <col min="6146" max="6146" width="15.140625" style="10" bestFit="1" customWidth="1"/>
    <col min="6147" max="6147" width="10" style="10" bestFit="1" customWidth="1"/>
    <col min="6148" max="6393" width="8" style="10"/>
    <col min="6394" max="6394" width="30.42578125" style="10" customWidth="1"/>
    <col min="6395" max="6395" width="13.42578125" style="10" customWidth="1"/>
    <col min="6396" max="6396" width="12" style="10" customWidth="1"/>
    <col min="6397" max="6397" width="13.42578125" style="10" customWidth="1"/>
    <col min="6398" max="6398" width="12.7109375" style="10" customWidth="1"/>
    <col min="6399" max="6399" width="12.140625" style="10" customWidth="1"/>
    <col min="6400" max="6400" width="8" style="10"/>
    <col min="6401" max="6401" width="17.42578125" style="10" bestFit="1" customWidth="1"/>
    <col min="6402" max="6402" width="15.140625" style="10" bestFit="1" customWidth="1"/>
    <col min="6403" max="6403" width="10" style="10" bestFit="1" customWidth="1"/>
    <col min="6404" max="6649" width="8" style="10"/>
    <col min="6650" max="6650" width="30.42578125" style="10" customWidth="1"/>
    <col min="6651" max="6651" width="13.42578125" style="10" customWidth="1"/>
    <col min="6652" max="6652" width="12" style="10" customWidth="1"/>
    <col min="6653" max="6653" width="13.42578125" style="10" customWidth="1"/>
    <col min="6654" max="6654" width="12.7109375" style="10" customWidth="1"/>
    <col min="6655" max="6655" width="12.140625" style="10" customWidth="1"/>
    <col min="6656" max="6656" width="8" style="10"/>
    <col min="6657" max="6657" width="17.42578125" style="10" bestFit="1" customWidth="1"/>
    <col min="6658" max="6658" width="15.140625" style="10" bestFit="1" customWidth="1"/>
    <col min="6659" max="6659" width="10" style="10" bestFit="1" customWidth="1"/>
    <col min="6660" max="6905" width="8" style="10"/>
    <col min="6906" max="6906" width="30.42578125" style="10" customWidth="1"/>
    <col min="6907" max="6907" width="13.42578125" style="10" customWidth="1"/>
    <col min="6908" max="6908" width="12" style="10" customWidth="1"/>
    <col min="6909" max="6909" width="13.42578125" style="10" customWidth="1"/>
    <col min="6910" max="6910" width="12.7109375" style="10" customWidth="1"/>
    <col min="6911" max="6911" width="12.140625" style="10" customWidth="1"/>
    <col min="6912" max="6912" width="8" style="10"/>
    <col min="6913" max="6913" width="17.42578125" style="10" bestFit="1" customWidth="1"/>
    <col min="6914" max="6914" width="15.140625" style="10" bestFit="1" customWidth="1"/>
    <col min="6915" max="6915" width="10" style="10" bestFit="1" customWidth="1"/>
    <col min="6916" max="7161" width="8" style="10"/>
    <col min="7162" max="7162" width="30.42578125" style="10" customWidth="1"/>
    <col min="7163" max="7163" width="13.42578125" style="10" customWidth="1"/>
    <col min="7164" max="7164" width="12" style="10" customWidth="1"/>
    <col min="7165" max="7165" width="13.42578125" style="10" customWidth="1"/>
    <col min="7166" max="7166" width="12.7109375" style="10" customWidth="1"/>
    <col min="7167" max="7167" width="12.140625" style="10" customWidth="1"/>
    <col min="7168" max="7168" width="8" style="10"/>
    <col min="7169" max="7169" width="17.42578125" style="10" bestFit="1" customWidth="1"/>
    <col min="7170" max="7170" width="15.140625" style="10" bestFit="1" customWidth="1"/>
    <col min="7171" max="7171" width="10" style="10" bestFit="1" customWidth="1"/>
    <col min="7172" max="7417" width="8" style="10"/>
    <col min="7418" max="7418" width="30.42578125" style="10" customWidth="1"/>
    <col min="7419" max="7419" width="13.42578125" style="10" customWidth="1"/>
    <col min="7420" max="7420" width="12" style="10" customWidth="1"/>
    <col min="7421" max="7421" width="13.42578125" style="10" customWidth="1"/>
    <col min="7422" max="7422" width="12.7109375" style="10" customWidth="1"/>
    <col min="7423" max="7423" width="12.140625" style="10" customWidth="1"/>
    <col min="7424" max="7424" width="8" style="10"/>
    <col min="7425" max="7425" width="17.42578125" style="10" bestFit="1" customWidth="1"/>
    <col min="7426" max="7426" width="15.140625" style="10" bestFit="1" customWidth="1"/>
    <col min="7427" max="7427" width="10" style="10" bestFit="1" customWidth="1"/>
    <col min="7428" max="7673" width="8" style="10"/>
    <col min="7674" max="7674" width="30.42578125" style="10" customWidth="1"/>
    <col min="7675" max="7675" width="13.42578125" style="10" customWidth="1"/>
    <col min="7676" max="7676" width="12" style="10" customWidth="1"/>
    <col min="7677" max="7677" width="13.42578125" style="10" customWidth="1"/>
    <col min="7678" max="7678" width="12.7109375" style="10" customWidth="1"/>
    <col min="7679" max="7679" width="12.140625" style="10" customWidth="1"/>
    <col min="7680" max="7680" width="8" style="10"/>
    <col min="7681" max="7681" width="17.42578125" style="10" bestFit="1" customWidth="1"/>
    <col min="7682" max="7682" width="15.140625" style="10" bestFit="1" customWidth="1"/>
    <col min="7683" max="7683" width="10" style="10" bestFit="1" customWidth="1"/>
    <col min="7684" max="7929" width="8" style="10"/>
    <col min="7930" max="7930" width="30.42578125" style="10" customWidth="1"/>
    <col min="7931" max="7931" width="13.42578125" style="10" customWidth="1"/>
    <col min="7932" max="7932" width="12" style="10" customWidth="1"/>
    <col min="7933" max="7933" width="13.42578125" style="10" customWidth="1"/>
    <col min="7934" max="7934" width="12.7109375" style="10" customWidth="1"/>
    <col min="7935" max="7935" width="12.140625" style="10" customWidth="1"/>
    <col min="7936" max="7936" width="8" style="10"/>
    <col min="7937" max="7937" width="17.42578125" style="10" bestFit="1" customWidth="1"/>
    <col min="7938" max="7938" width="15.140625" style="10" bestFit="1" customWidth="1"/>
    <col min="7939" max="7939" width="10" style="10" bestFit="1" customWidth="1"/>
    <col min="7940" max="8185" width="8" style="10"/>
    <col min="8186" max="8186" width="30.42578125" style="10" customWidth="1"/>
    <col min="8187" max="8187" width="13.42578125" style="10" customWidth="1"/>
    <col min="8188" max="8188" width="12" style="10" customWidth="1"/>
    <col min="8189" max="8189" width="13.42578125" style="10" customWidth="1"/>
    <col min="8190" max="8190" width="12.7109375" style="10" customWidth="1"/>
    <col min="8191" max="8191" width="12.140625" style="10" customWidth="1"/>
    <col min="8192" max="8192" width="8" style="10"/>
    <col min="8193" max="8193" width="17.42578125" style="10" bestFit="1" customWidth="1"/>
    <col min="8194" max="8194" width="15.140625" style="10" bestFit="1" customWidth="1"/>
    <col min="8195" max="8195" width="10" style="10" bestFit="1" customWidth="1"/>
    <col min="8196" max="8441" width="8" style="10"/>
    <col min="8442" max="8442" width="30.42578125" style="10" customWidth="1"/>
    <col min="8443" max="8443" width="13.42578125" style="10" customWidth="1"/>
    <col min="8444" max="8444" width="12" style="10" customWidth="1"/>
    <col min="8445" max="8445" width="13.42578125" style="10" customWidth="1"/>
    <col min="8446" max="8446" width="12.7109375" style="10" customWidth="1"/>
    <col min="8447" max="8447" width="12.140625" style="10" customWidth="1"/>
    <col min="8448" max="8448" width="8" style="10"/>
    <col min="8449" max="8449" width="17.42578125" style="10" bestFit="1" customWidth="1"/>
    <col min="8450" max="8450" width="15.140625" style="10" bestFit="1" customWidth="1"/>
    <col min="8451" max="8451" width="10" style="10" bestFit="1" customWidth="1"/>
    <col min="8452" max="8697" width="8" style="10"/>
    <col min="8698" max="8698" width="30.42578125" style="10" customWidth="1"/>
    <col min="8699" max="8699" width="13.42578125" style="10" customWidth="1"/>
    <col min="8700" max="8700" width="12" style="10" customWidth="1"/>
    <col min="8701" max="8701" width="13.42578125" style="10" customWidth="1"/>
    <col min="8702" max="8702" width="12.7109375" style="10" customWidth="1"/>
    <col min="8703" max="8703" width="12.140625" style="10" customWidth="1"/>
    <col min="8704" max="8704" width="8" style="10"/>
    <col min="8705" max="8705" width="17.42578125" style="10" bestFit="1" customWidth="1"/>
    <col min="8706" max="8706" width="15.140625" style="10" bestFit="1" customWidth="1"/>
    <col min="8707" max="8707" width="10" style="10" bestFit="1" customWidth="1"/>
    <col min="8708" max="8953" width="8" style="10"/>
    <col min="8954" max="8954" width="30.42578125" style="10" customWidth="1"/>
    <col min="8955" max="8955" width="13.42578125" style="10" customWidth="1"/>
    <col min="8956" max="8956" width="12" style="10" customWidth="1"/>
    <col min="8957" max="8957" width="13.42578125" style="10" customWidth="1"/>
    <col min="8958" max="8958" width="12.7109375" style="10" customWidth="1"/>
    <col min="8959" max="8959" width="12.140625" style="10" customWidth="1"/>
    <col min="8960" max="8960" width="8" style="10"/>
    <col min="8961" max="8961" width="17.42578125" style="10" bestFit="1" customWidth="1"/>
    <col min="8962" max="8962" width="15.140625" style="10" bestFit="1" customWidth="1"/>
    <col min="8963" max="8963" width="10" style="10" bestFit="1" customWidth="1"/>
    <col min="8964" max="9209" width="8" style="10"/>
    <col min="9210" max="9210" width="30.42578125" style="10" customWidth="1"/>
    <col min="9211" max="9211" width="13.42578125" style="10" customWidth="1"/>
    <col min="9212" max="9212" width="12" style="10" customWidth="1"/>
    <col min="9213" max="9213" width="13.42578125" style="10" customWidth="1"/>
    <col min="9214" max="9214" width="12.7109375" style="10" customWidth="1"/>
    <col min="9215" max="9215" width="12.140625" style="10" customWidth="1"/>
    <col min="9216" max="9216" width="8" style="10"/>
    <col min="9217" max="9217" width="17.42578125" style="10" bestFit="1" customWidth="1"/>
    <col min="9218" max="9218" width="15.140625" style="10" bestFit="1" customWidth="1"/>
    <col min="9219" max="9219" width="10" style="10" bestFit="1" customWidth="1"/>
    <col min="9220" max="9465" width="8" style="10"/>
    <col min="9466" max="9466" width="30.42578125" style="10" customWidth="1"/>
    <col min="9467" max="9467" width="13.42578125" style="10" customWidth="1"/>
    <col min="9468" max="9468" width="12" style="10" customWidth="1"/>
    <col min="9469" max="9469" width="13.42578125" style="10" customWidth="1"/>
    <col min="9470" max="9470" width="12.7109375" style="10" customWidth="1"/>
    <col min="9471" max="9471" width="12.140625" style="10" customWidth="1"/>
    <col min="9472" max="9472" width="8" style="10"/>
    <col min="9473" max="9473" width="17.42578125" style="10" bestFit="1" customWidth="1"/>
    <col min="9474" max="9474" width="15.140625" style="10" bestFit="1" customWidth="1"/>
    <col min="9475" max="9475" width="10" style="10" bestFit="1" customWidth="1"/>
    <col min="9476" max="9721" width="8" style="10"/>
    <col min="9722" max="9722" width="30.42578125" style="10" customWidth="1"/>
    <col min="9723" max="9723" width="13.42578125" style="10" customWidth="1"/>
    <col min="9724" max="9724" width="12" style="10" customWidth="1"/>
    <col min="9725" max="9725" width="13.42578125" style="10" customWidth="1"/>
    <col min="9726" max="9726" width="12.7109375" style="10" customWidth="1"/>
    <col min="9727" max="9727" width="12.140625" style="10" customWidth="1"/>
    <col min="9728" max="9728" width="8" style="10"/>
    <col min="9729" max="9729" width="17.42578125" style="10" bestFit="1" customWidth="1"/>
    <col min="9730" max="9730" width="15.140625" style="10" bestFit="1" customWidth="1"/>
    <col min="9731" max="9731" width="10" style="10" bestFit="1" customWidth="1"/>
    <col min="9732" max="9977" width="8" style="10"/>
    <col min="9978" max="9978" width="30.42578125" style="10" customWidth="1"/>
    <col min="9979" max="9979" width="13.42578125" style="10" customWidth="1"/>
    <col min="9980" max="9980" width="12" style="10" customWidth="1"/>
    <col min="9981" max="9981" width="13.42578125" style="10" customWidth="1"/>
    <col min="9982" max="9982" width="12.7109375" style="10" customWidth="1"/>
    <col min="9983" max="9983" width="12.140625" style="10" customWidth="1"/>
    <col min="9984" max="9984" width="8" style="10"/>
    <col min="9985" max="9985" width="17.42578125" style="10" bestFit="1" customWidth="1"/>
    <col min="9986" max="9986" width="15.140625" style="10" bestFit="1" customWidth="1"/>
    <col min="9987" max="9987" width="10" style="10" bestFit="1" customWidth="1"/>
    <col min="9988" max="10233" width="8" style="10"/>
    <col min="10234" max="10234" width="30.42578125" style="10" customWidth="1"/>
    <col min="10235" max="10235" width="13.42578125" style="10" customWidth="1"/>
    <col min="10236" max="10236" width="12" style="10" customWidth="1"/>
    <col min="10237" max="10237" width="13.42578125" style="10" customWidth="1"/>
    <col min="10238" max="10238" width="12.7109375" style="10" customWidth="1"/>
    <col min="10239" max="10239" width="12.140625" style="10" customWidth="1"/>
    <col min="10240" max="10240" width="8" style="10"/>
    <col min="10241" max="10241" width="17.42578125" style="10" bestFit="1" customWidth="1"/>
    <col min="10242" max="10242" width="15.140625" style="10" bestFit="1" customWidth="1"/>
    <col min="10243" max="10243" width="10" style="10" bestFit="1" customWidth="1"/>
    <col min="10244" max="10489" width="8" style="10"/>
    <col min="10490" max="10490" width="30.42578125" style="10" customWidth="1"/>
    <col min="10491" max="10491" width="13.42578125" style="10" customWidth="1"/>
    <col min="10492" max="10492" width="12" style="10" customWidth="1"/>
    <col min="10493" max="10493" width="13.42578125" style="10" customWidth="1"/>
    <col min="10494" max="10494" width="12.7109375" style="10" customWidth="1"/>
    <col min="10495" max="10495" width="12.140625" style="10" customWidth="1"/>
    <col min="10496" max="10496" width="8" style="10"/>
    <col min="10497" max="10497" width="17.42578125" style="10" bestFit="1" customWidth="1"/>
    <col min="10498" max="10498" width="15.140625" style="10" bestFit="1" customWidth="1"/>
    <col min="10499" max="10499" width="10" style="10" bestFit="1" customWidth="1"/>
    <col min="10500" max="10745" width="8" style="10"/>
    <col min="10746" max="10746" width="30.42578125" style="10" customWidth="1"/>
    <col min="10747" max="10747" width="13.42578125" style="10" customWidth="1"/>
    <col min="10748" max="10748" width="12" style="10" customWidth="1"/>
    <col min="10749" max="10749" width="13.42578125" style="10" customWidth="1"/>
    <col min="10750" max="10750" width="12.7109375" style="10" customWidth="1"/>
    <col min="10751" max="10751" width="12.140625" style="10" customWidth="1"/>
    <col min="10752" max="10752" width="8" style="10"/>
    <col min="10753" max="10753" width="17.42578125" style="10" bestFit="1" customWidth="1"/>
    <col min="10754" max="10754" width="15.140625" style="10" bestFit="1" customWidth="1"/>
    <col min="10755" max="10755" width="10" style="10" bestFit="1" customWidth="1"/>
    <col min="10756" max="11001" width="8" style="10"/>
    <col min="11002" max="11002" width="30.42578125" style="10" customWidth="1"/>
    <col min="11003" max="11003" width="13.42578125" style="10" customWidth="1"/>
    <col min="11004" max="11004" width="12" style="10" customWidth="1"/>
    <col min="11005" max="11005" width="13.42578125" style="10" customWidth="1"/>
    <col min="11006" max="11006" width="12.7109375" style="10" customWidth="1"/>
    <col min="11007" max="11007" width="12.140625" style="10" customWidth="1"/>
    <col min="11008" max="11008" width="8" style="10"/>
    <col min="11009" max="11009" width="17.42578125" style="10" bestFit="1" customWidth="1"/>
    <col min="11010" max="11010" width="15.140625" style="10" bestFit="1" customWidth="1"/>
    <col min="11011" max="11011" width="10" style="10" bestFit="1" customWidth="1"/>
    <col min="11012" max="11257" width="8" style="10"/>
    <col min="11258" max="11258" width="30.42578125" style="10" customWidth="1"/>
    <col min="11259" max="11259" width="13.42578125" style="10" customWidth="1"/>
    <col min="11260" max="11260" width="12" style="10" customWidth="1"/>
    <col min="11261" max="11261" width="13.42578125" style="10" customWidth="1"/>
    <col min="11262" max="11262" width="12.7109375" style="10" customWidth="1"/>
    <col min="11263" max="11263" width="12.140625" style="10" customWidth="1"/>
    <col min="11264" max="11264" width="8" style="10"/>
    <col min="11265" max="11265" width="17.42578125" style="10" bestFit="1" customWidth="1"/>
    <col min="11266" max="11266" width="15.140625" style="10" bestFit="1" customWidth="1"/>
    <col min="11267" max="11267" width="10" style="10" bestFit="1" customWidth="1"/>
    <col min="11268" max="11513" width="8" style="10"/>
    <col min="11514" max="11514" width="30.42578125" style="10" customWidth="1"/>
    <col min="11515" max="11515" width="13.42578125" style="10" customWidth="1"/>
    <col min="11516" max="11516" width="12" style="10" customWidth="1"/>
    <col min="11517" max="11517" width="13.42578125" style="10" customWidth="1"/>
    <col min="11518" max="11518" width="12.7109375" style="10" customWidth="1"/>
    <col min="11519" max="11519" width="12.140625" style="10" customWidth="1"/>
    <col min="11520" max="11520" width="8" style="10"/>
    <col min="11521" max="11521" width="17.42578125" style="10" bestFit="1" customWidth="1"/>
    <col min="11522" max="11522" width="15.140625" style="10" bestFit="1" customWidth="1"/>
    <col min="11523" max="11523" width="10" style="10" bestFit="1" customWidth="1"/>
    <col min="11524" max="11769" width="8" style="10"/>
    <col min="11770" max="11770" width="30.42578125" style="10" customWidth="1"/>
    <col min="11771" max="11771" width="13.42578125" style="10" customWidth="1"/>
    <col min="11772" max="11772" width="12" style="10" customWidth="1"/>
    <col min="11773" max="11773" width="13.42578125" style="10" customWidth="1"/>
    <col min="11774" max="11774" width="12.7109375" style="10" customWidth="1"/>
    <col min="11775" max="11775" width="12.140625" style="10" customWidth="1"/>
    <col min="11776" max="11776" width="8" style="10"/>
    <col min="11777" max="11777" width="17.42578125" style="10" bestFit="1" customWidth="1"/>
    <col min="11778" max="11778" width="15.140625" style="10" bestFit="1" customWidth="1"/>
    <col min="11779" max="11779" width="10" style="10" bestFit="1" customWidth="1"/>
    <col min="11780" max="12025" width="8" style="10"/>
    <col min="12026" max="12026" width="30.42578125" style="10" customWidth="1"/>
    <col min="12027" max="12027" width="13.42578125" style="10" customWidth="1"/>
    <col min="12028" max="12028" width="12" style="10" customWidth="1"/>
    <col min="12029" max="12029" width="13.42578125" style="10" customWidth="1"/>
    <col min="12030" max="12030" width="12.7109375" style="10" customWidth="1"/>
    <col min="12031" max="12031" width="12.140625" style="10" customWidth="1"/>
    <col min="12032" max="12032" width="8" style="10"/>
    <col min="12033" max="12033" width="17.42578125" style="10" bestFit="1" customWidth="1"/>
    <col min="12034" max="12034" width="15.140625" style="10" bestFit="1" customWidth="1"/>
    <col min="12035" max="12035" width="10" style="10" bestFit="1" customWidth="1"/>
    <col min="12036" max="12281" width="8" style="10"/>
    <col min="12282" max="12282" width="30.42578125" style="10" customWidth="1"/>
    <col min="12283" max="12283" width="13.42578125" style="10" customWidth="1"/>
    <col min="12284" max="12284" width="12" style="10" customWidth="1"/>
    <col min="12285" max="12285" width="13.42578125" style="10" customWidth="1"/>
    <col min="12286" max="12286" width="12.7109375" style="10" customWidth="1"/>
    <col min="12287" max="12287" width="12.140625" style="10" customWidth="1"/>
    <col min="12288" max="12288" width="8" style="10"/>
    <col min="12289" max="12289" width="17.42578125" style="10" bestFit="1" customWidth="1"/>
    <col min="12290" max="12290" width="15.140625" style="10" bestFit="1" customWidth="1"/>
    <col min="12291" max="12291" width="10" style="10" bestFit="1" customWidth="1"/>
    <col min="12292" max="12537" width="8" style="10"/>
    <col min="12538" max="12538" width="30.42578125" style="10" customWidth="1"/>
    <col min="12539" max="12539" width="13.42578125" style="10" customWidth="1"/>
    <col min="12540" max="12540" width="12" style="10" customWidth="1"/>
    <col min="12541" max="12541" width="13.42578125" style="10" customWidth="1"/>
    <col min="12542" max="12542" width="12.7109375" style="10" customWidth="1"/>
    <col min="12543" max="12543" width="12.140625" style="10" customWidth="1"/>
    <col min="12544" max="12544" width="8" style="10"/>
    <col min="12545" max="12545" width="17.42578125" style="10" bestFit="1" customWidth="1"/>
    <col min="12546" max="12546" width="15.140625" style="10" bestFit="1" customWidth="1"/>
    <col min="12547" max="12547" width="10" style="10" bestFit="1" customWidth="1"/>
    <col min="12548" max="12793" width="8" style="10"/>
    <col min="12794" max="12794" width="30.42578125" style="10" customWidth="1"/>
    <col min="12795" max="12795" width="13.42578125" style="10" customWidth="1"/>
    <col min="12796" max="12796" width="12" style="10" customWidth="1"/>
    <col min="12797" max="12797" width="13.42578125" style="10" customWidth="1"/>
    <col min="12798" max="12798" width="12.7109375" style="10" customWidth="1"/>
    <col min="12799" max="12799" width="12.140625" style="10" customWidth="1"/>
    <col min="12800" max="12800" width="8" style="10"/>
    <col min="12801" max="12801" width="17.42578125" style="10" bestFit="1" customWidth="1"/>
    <col min="12802" max="12802" width="15.140625" style="10" bestFit="1" customWidth="1"/>
    <col min="12803" max="12803" width="10" style="10" bestFit="1" customWidth="1"/>
    <col min="12804" max="13049" width="8" style="10"/>
    <col min="13050" max="13050" width="30.42578125" style="10" customWidth="1"/>
    <col min="13051" max="13051" width="13.42578125" style="10" customWidth="1"/>
    <col min="13052" max="13052" width="12" style="10" customWidth="1"/>
    <col min="13053" max="13053" width="13.42578125" style="10" customWidth="1"/>
    <col min="13054" max="13054" width="12.7109375" style="10" customWidth="1"/>
    <col min="13055" max="13055" width="12.140625" style="10" customWidth="1"/>
    <col min="13056" max="13056" width="8" style="10"/>
    <col min="13057" max="13057" width="17.42578125" style="10" bestFit="1" customWidth="1"/>
    <col min="13058" max="13058" width="15.140625" style="10" bestFit="1" customWidth="1"/>
    <col min="13059" max="13059" width="10" style="10" bestFit="1" customWidth="1"/>
    <col min="13060" max="13305" width="8" style="10"/>
    <col min="13306" max="13306" width="30.42578125" style="10" customWidth="1"/>
    <col min="13307" max="13307" width="13.42578125" style="10" customWidth="1"/>
    <col min="13308" max="13308" width="12" style="10" customWidth="1"/>
    <col min="13309" max="13309" width="13.42578125" style="10" customWidth="1"/>
    <col min="13310" max="13310" width="12.7109375" style="10" customWidth="1"/>
    <col min="13311" max="13311" width="12.140625" style="10" customWidth="1"/>
    <col min="13312" max="13312" width="8" style="10"/>
    <col min="13313" max="13313" width="17.42578125" style="10" bestFit="1" customWidth="1"/>
    <col min="13314" max="13314" width="15.140625" style="10" bestFit="1" customWidth="1"/>
    <col min="13315" max="13315" width="10" style="10" bestFit="1" customWidth="1"/>
    <col min="13316" max="13561" width="8" style="10"/>
    <col min="13562" max="13562" width="30.42578125" style="10" customWidth="1"/>
    <col min="13563" max="13563" width="13.42578125" style="10" customWidth="1"/>
    <col min="13564" max="13564" width="12" style="10" customWidth="1"/>
    <col min="13565" max="13565" width="13.42578125" style="10" customWidth="1"/>
    <col min="13566" max="13566" width="12.7109375" style="10" customWidth="1"/>
    <col min="13567" max="13567" width="12.140625" style="10" customWidth="1"/>
    <col min="13568" max="13568" width="8" style="10"/>
    <col min="13569" max="13569" width="17.42578125" style="10" bestFit="1" customWidth="1"/>
    <col min="13570" max="13570" width="15.140625" style="10" bestFit="1" customWidth="1"/>
    <col min="13571" max="13571" width="10" style="10" bestFit="1" customWidth="1"/>
    <col min="13572" max="13817" width="8" style="10"/>
    <col min="13818" max="13818" width="30.42578125" style="10" customWidth="1"/>
    <col min="13819" max="13819" width="13.42578125" style="10" customWidth="1"/>
    <col min="13820" max="13820" width="12" style="10" customWidth="1"/>
    <col min="13821" max="13821" width="13.42578125" style="10" customWidth="1"/>
    <col min="13822" max="13822" width="12.7109375" style="10" customWidth="1"/>
    <col min="13823" max="13823" width="12.140625" style="10" customWidth="1"/>
    <col min="13824" max="13824" width="8" style="10"/>
    <col min="13825" max="13825" width="17.42578125" style="10" bestFit="1" customWidth="1"/>
    <col min="13826" max="13826" width="15.140625" style="10" bestFit="1" customWidth="1"/>
    <col min="13827" max="13827" width="10" style="10" bestFit="1" customWidth="1"/>
    <col min="13828" max="14073" width="8" style="10"/>
    <col min="14074" max="14074" width="30.42578125" style="10" customWidth="1"/>
    <col min="14075" max="14075" width="13.42578125" style="10" customWidth="1"/>
    <col min="14076" max="14076" width="12" style="10" customWidth="1"/>
    <col min="14077" max="14077" width="13.42578125" style="10" customWidth="1"/>
    <col min="14078" max="14078" width="12.7109375" style="10" customWidth="1"/>
    <col min="14079" max="14079" width="12.140625" style="10" customWidth="1"/>
    <col min="14080" max="14080" width="8" style="10"/>
    <col min="14081" max="14081" width="17.42578125" style="10" bestFit="1" customWidth="1"/>
    <col min="14082" max="14082" width="15.140625" style="10" bestFit="1" customWidth="1"/>
    <col min="14083" max="14083" width="10" style="10" bestFit="1" customWidth="1"/>
    <col min="14084" max="14329" width="8" style="10"/>
    <col min="14330" max="14330" width="30.42578125" style="10" customWidth="1"/>
    <col min="14331" max="14331" width="13.42578125" style="10" customWidth="1"/>
    <col min="14332" max="14332" width="12" style="10" customWidth="1"/>
    <col min="14333" max="14333" width="13.42578125" style="10" customWidth="1"/>
    <col min="14334" max="14334" width="12.7109375" style="10" customWidth="1"/>
    <col min="14335" max="14335" width="12.140625" style="10" customWidth="1"/>
    <col min="14336" max="14336" width="8" style="10"/>
    <col min="14337" max="14337" width="17.42578125" style="10" bestFit="1" customWidth="1"/>
    <col min="14338" max="14338" width="15.140625" style="10" bestFit="1" customWidth="1"/>
    <col min="14339" max="14339" width="10" style="10" bestFit="1" customWidth="1"/>
    <col min="14340" max="14585" width="8" style="10"/>
    <col min="14586" max="14586" width="30.42578125" style="10" customWidth="1"/>
    <col min="14587" max="14587" width="13.42578125" style="10" customWidth="1"/>
    <col min="14588" max="14588" width="12" style="10" customWidth="1"/>
    <col min="14589" max="14589" width="13.42578125" style="10" customWidth="1"/>
    <col min="14590" max="14590" width="12.7109375" style="10" customWidth="1"/>
    <col min="14591" max="14591" width="12.140625" style="10" customWidth="1"/>
    <col min="14592" max="14592" width="8" style="10"/>
    <col min="14593" max="14593" width="17.42578125" style="10" bestFit="1" customWidth="1"/>
    <col min="14594" max="14594" width="15.140625" style="10" bestFit="1" customWidth="1"/>
    <col min="14595" max="14595" width="10" style="10" bestFit="1" customWidth="1"/>
    <col min="14596" max="14841" width="8" style="10"/>
    <col min="14842" max="14842" width="30.42578125" style="10" customWidth="1"/>
    <col min="14843" max="14843" width="13.42578125" style="10" customWidth="1"/>
    <col min="14844" max="14844" width="12" style="10" customWidth="1"/>
    <col min="14845" max="14845" width="13.42578125" style="10" customWidth="1"/>
    <col min="14846" max="14846" width="12.7109375" style="10" customWidth="1"/>
    <col min="14847" max="14847" width="12.140625" style="10" customWidth="1"/>
    <col min="14848" max="14848" width="8" style="10"/>
    <col min="14849" max="14849" width="17.42578125" style="10" bestFit="1" customWidth="1"/>
    <col min="14850" max="14850" width="15.140625" style="10" bestFit="1" customWidth="1"/>
    <col min="14851" max="14851" width="10" style="10" bestFit="1" customWidth="1"/>
    <col min="14852" max="15097" width="8" style="10"/>
    <col min="15098" max="15098" width="30.42578125" style="10" customWidth="1"/>
    <col min="15099" max="15099" width="13.42578125" style="10" customWidth="1"/>
    <col min="15100" max="15100" width="12" style="10" customWidth="1"/>
    <col min="15101" max="15101" width="13.42578125" style="10" customWidth="1"/>
    <col min="15102" max="15102" width="12.7109375" style="10" customWidth="1"/>
    <col min="15103" max="15103" width="12.140625" style="10" customWidth="1"/>
    <col min="15104" max="15104" width="8" style="10"/>
    <col min="15105" max="15105" width="17.42578125" style="10" bestFit="1" customWidth="1"/>
    <col min="15106" max="15106" width="15.140625" style="10" bestFit="1" customWidth="1"/>
    <col min="15107" max="15107" width="10" style="10" bestFit="1" customWidth="1"/>
    <col min="15108" max="15353" width="8" style="10"/>
    <col min="15354" max="15354" width="30.42578125" style="10" customWidth="1"/>
    <col min="15355" max="15355" width="13.42578125" style="10" customWidth="1"/>
    <col min="15356" max="15356" width="12" style="10" customWidth="1"/>
    <col min="15357" max="15357" width="13.42578125" style="10" customWidth="1"/>
    <col min="15358" max="15358" width="12.7109375" style="10" customWidth="1"/>
    <col min="15359" max="15359" width="12.140625" style="10" customWidth="1"/>
    <col min="15360" max="15360" width="8" style="10"/>
    <col min="15361" max="15361" width="17.42578125" style="10" bestFit="1" customWidth="1"/>
    <col min="15362" max="15362" width="15.140625" style="10" bestFit="1" customWidth="1"/>
    <col min="15363" max="15363" width="10" style="10" bestFit="1" customWidth="1"/>
    <col min="15364" max="15609" width="8" style="10"/>
    <col min="15610" max="15610" width="30.42578125" style="10" customWidth="1"/>
    <col min="15611" max="15611" width="13.42578125" style="10" customWidth="1"/>
    <col min="15612" max="15612" width="12" style="10" customWidth="1"/>
    <col min="15613" max="15613" width="13.42578125" style="10" customWidth="1"/>
    <col min="15614" max="15614" width="12.7109375" style="10" customWidth="1"/>
    <col min="15615" max="15615" width="12.140625" style="10" customWidth="1"/>
    <col min="15616" max="15616" width="8" style="10"/>
    <col min="15617" max="15617" width="17.42578125" style="10" bestFit="1" customWidth="1"/>
    <col min="15618" max="15618" width="15.140625" style="10" bestFit="1" customWidth="1"/>
    <col min="15619" max="15619" width="10" style="10" bestFit="1" customWidth="1"/>
    <col min="15620" max="15865" width="8" style="10"/>
    <col min="15866" max="15866" width="30.42578125" style="10" customWidth="1"/>
    <col min="15867" max="15867" width="13.42578125" style="10" customWidth="1"/>
    <col min="15868" max="15868" width="12" style="10" customWidth="1"/>
    <col min="15869" max="15869" width="13.42578125" style="10" customWidth="1"/>
    <col min="15870" max="15870" width="12.7109375" style="10" customWidth="1"/>
    <col min="15871" max="15871" width="12.140625" style="10" customWidth="1"/>
    <col min="15872" max="15872" width="8" style="10"/>
    <col min="15873" max="15873" width="17.42578125" style="10" bestFit="1" customWidth="1"/>
    <col min="15874" max="15874" width="15.140625" style="10" bestFit="1" customWidth="1"/>
    <col min="15875" max="15875" width="10" style="10" bestFit="1" customWidth="1"/>
    <col min="15876" max="16121" width="8" style="10"/>
    <col min="16122" max="16122" width="30.42578125" style="10" customWidth="1"/>
    <col min="16123" max="16123" width="13.42578125" style="10" customWidth="1"/>
    <col min="16124" max="16124" width="12" style="10" customWidth="1"/>
    <col min="16125" max="16125" width="13.42578125" style="10" customWidth="1"/>
    <col min="16126" max="16126" width="12.7109375" style="10" customWidth="1"/>
    <col min="16127" max="16127" width="12.140625" style="10" customWidth="1"/>
    <col min="16128" max="16128" width="8" style="10"/>
    <col min="16129" max="16129" width="17.42578125" style="10" bestFit="1" customWidth="1"/>
    <col min="16130" max="16130" width="15.140625" style="10" bestFit="1" customWidth="1"/>
    <col min="16131" max="16131" width="10" style="10" bestFit="1" customWidth="1"/>
    <col min="16132" max="16384" width="8" style="10"/>
  </cols>
  <sheetData>
    <row r="1" spans="2:10" x14ac:dyDescent="0.2">
      <c r="B1" s="61"/>
      <c r="C1" s="62"/>
      <c r="D1" s="62"/>
      <c r="E1" s="62"/>
      <c r="F1" s="62"/>
      <c r="G1" s="15"/>
      <c r="H1" s="15"/>
      <c r="I1" s="15"/>
      <c r="J1" s="15"/>
    </row>
    <row r="2" spans="2:10" x14ac:dyDescent="0.2">
      <c r="B2" s="63" t="s">
        <v>40</v>
      </c>
      <c r="C2" s="64"/>
      <c r="D2" s="64"/>
      <c r="E2" s="64"/>
      <c r="F2" s="64"/>
      <c r="G2" s="64"/>
      <c r="H2" s="64"/>
      <c r="I2" s="64"/>
      <c r="J2" s="65"/>
    </row>
    <row r="3" spans="2:10" x14ac:dyDescent="0.2">
      <c r="B3" s="58" t="s">
        <v>17</v>
      </c>
      <c r="C3" s="59"/>
      <c r="D3" s="59"/>
      <c r="E3" s="59"/>
      <c r="F3" s="59"/>
      <c r="G3" s="59"/>
      <c r="H3" s="59"/>
      <c r="I3" s="59"/>
      <c r="J3" s="60"/>
    </row>
    <row r="4" spans="2:10" x14ac:dyDescent="0.2">
      <c r="B4" s="20"/>
      <c r="G4" s="15"/>
      <c r="H4" s="15"/>
      <c r="I4" s="15"/>
      <c r="J4" s="15"/>
    </row>
    <row r="5" spans="2:10" ht="25.5" x14ac:dyDescent="0.2">
      <c r="B5" s="2" t="s">
        <v>16</v>
      </c>
      <c r="C5" s="21" t="s">
        <v>7</v>
      </c>
      <c r="D5" s="43" t="s">
        <v>41</v>
      </c>
      <c r="E5" s="43" t="s">
        <v>9</v>
      </c>
      <c r="F5" s="23" t="s">
        <v>24</v>
      </c>
      <c r="G5" s="21" t="s">
        <v>42</v>
      </c>
      <c r="H5" s="23" t="s">
        <v>43</v>
      </c>
      <c r="I5" s="22" t="s">
        <v>38</v>
      </c>
      <c r="J5" s="23" t="s">
        <v>39</v>
      </c>
    </row>
    <row r="6" spans="2:10" ht="15" customHeight="1" x14ac:dyDescent="0.2">
      <c r="B6" s="31" t="s">
        <v>1</v>
      </c>
      <c r="C6" s="8">
        <v>4000000</v>
      </c>
      <c r="D6" s="7">
        <v>0</v>
      </c>
      <c r="E6" s="7">
        <v>0</v>
      </c>
      <c r="F6" s="7">
        <v>0</v>
      </c>
      <c r="G6" s="8">
        <f>SUM(C6,E6:F6)</f>
        <v>4000000</v>
      </c>
      <c r="H6" s="5">
        <f t="shared" ref="H6:H21" si="0">G6/G$22</f>
        <v>0.30476190476190479</v>
      </c>
      <c r="I6" s="8">
        <f>SUM(C6:F6)</f>
        <v>4000000</v>
      </c>
      <c r="J6" s="5">
        <f t="shared" ref="J6:J21" si="1">I6/I$22</f>
        <v>0.26666666666666666</v>
      </c>
    </row>
    <row r="7" spans="2:10" ht="15" customHeight="1" x14ac:dyDescent="0.2">
      <c r="B7" s="9" t="s">
        <v>2</v>
      </c>
      <c r="C7" s="8">
        <v>4000000</v>
      </c>
      <c r="D7" s="7">
        <v>0</v>
      </c>
      <c r="E7" s="7">
        <v>0</v>
      </c>
      <c r="F7" s="7">
        <v>0</v>
      </c>
      <c r="G7" s="8">
        <f t="shared" ref="G7:G21" si="2">SUM(C7,E7:F7)</f>
        <v>4000000</v>
      </c>
      <c r="H7" s="5">
        <f t="shared" si="0"/>
        <v>0.30476190476190479</v>
      </c>
      <c r="I7" s="8">
        <f t="shared" ref="I7:I21" si="3">SUM(C7:F7)</f>
        <v>4000000</v>
      </c>
      <c r="J7" s="5">
        <f t="shared" si="1"/>
        <v>0.26666666666666666</v>
      </c>
    </row>
    <row r="8" spans="2:10" ht="15" customHeight="1" x14ac:dyDescent="0.2">
      <c r="B8" s="9" t="s">
        <v>25</v>
      </c>
      <c r="C8" s="8">
        <v>0</v>
      </c>
      <c r="D8" s="7">
        <v>0</v>
      </c>
      <c r="E8" s="7">
        <v>1000000</v>
      </c>
      <c r="F8" s="7">
        <v>1000000</v>
      </c>
      <c r="G8" s="8">
        <f t="shared" si="2"/>
        <v>2000000</v>
      </c>
      <c r="H8" s="5">
        <f t="shared" si="0"/>
        <v>0.15238095238095239</v>
      </c>
      <c r="I8" s="8">
        <f t="shared" si="3"/>
        <v>2000000</v>
      </c>
      <c r="J8" s="5">
        <f t="shared" si="1"/>
        <v>0.13333333333333333</v>
      </c>
    </row>
    <row r="9" spans="2:10" ht="15" customHeight="1" x14ac:dyDescent="0.2">
      <c r="B9" s="9" t="s">
        <v>26</v>
      </c>
      <c r="C9" s="8">
        <v>0</v>
      </c>
      <c r="D9" s="7">
        <v>0</v>
      </c>
      <c r="E9" s="7">
        <v>1000000</v>
      </c>
      <c r="F9" s="7">
        <v>500000</v>
      </c>
      <c r="G9" s="8">
        <f t="shared" si="2"/>
        <v>1500000</v>
      </c>
      <c r="H9" s="5">
        <f t="shared" si="0"/>
        <v>0.11428571428571428</v>
      </c>
      <c r="I9" s="8">
        <f t="shared" si="3"/>
        <v>1500000</v>
      </c>
      <c r="J9" s="5">
        <f t="shared" si="1"/>
        <v>0.1</v>
      </c>
    </row>
    <row r="10" spans="2:10" ht="15" customHeight="1" x14ac:dyDescent="0.2">
      <c r="B10" s="9" t="s">
        <v>27</v>
      </c>
      <c r="C10" s="8">
        <v>0</v>
      </c>
      <c r="D10" s="7">
        <v>0</v>
      </c>
      <c r="E10" s="7">
        <v>0</v>
      </c>
      <c r="F10" s="7">
        <v>1500000</v>
      </c>
      <c r="G10" s="8">
        <f t="shared" si="2"/>
        <v>1500000</v>
      </c>
      <c r="H10" s="5">
        <f t="shared" si="0"/>
        <v>0.11428571428571428</v>
      </c>
      <c r="I10" s="8">
        <f t="shared" si="3"/>
        <v>1500000</v>
      </c>
      <c r="J10" s="5">
        <f t="shared" si="1"/>
        <v>0.1</v>
      </c>
    </row>
    <row r="11" spans="2:10" ht="15" customHeight="1" x14ac:dyDescent="0.2">
      <c r="B11" s="32" t="s">
        <v>3</v>
      </c>
      <c r="C11" s="8">
        <v>0</v>
      </c>
      <c r="D11" s="7">
        <v>100000</v>
      </c>
      <c r="E11" s="7">
        <v>0</v>
      </c>
      <c r="F11" s="7">
        <v>0</v>
      </c>
      <c r="G11" s="8">
        <f t="shared" si="2"/>
        <v>0</v>
      </c>
      <c r="H11" s="5">
        <f t="shared" si="0"/>
        <v>0</v>
      </c>
      <c r="I11" s="8">
        <f t="shared" si="3"/>
        <v>100000</v>
      </c>
      <c r="J11" s="5">
        <f t="shared" si="1"/>
        <v>6.6666666666666671E-3</v>
      </c>
    </row>
    <row r="12" spans="2:10" ht="15" customHeight="1" x14ac:dyDescent="0.2">
      <c r="B12" s="32" t="s">
        <v>4</v>
      </c>
      <c r="C12" s="8">
        <v>0</v>
      </c>
      <c r="D12" s="7">
        <v>100000</v>
      </c>
      <c r="E12" s="7">
        <v>0</v>
      </c>
      <c r="F12" s="7">
        <v>0</v>
      </c>
      <c r="G12" s="8">
        <f t="shared" si="2"/>
        <v>0</v>
      </c>
      <c r="H12" s="5">
        <f t="shared" si="0"/>
        <v>0</v>
      </c>
      <c r="I12" s="8">
        <f t="shared" si="3"/>
        <v>100000</v>
      </c>
      <c r="J12" s="5">
        <f t="shared" si="1"/>
        <v>6.6666666666666671E-3</v>
      </c>
    </row>
    <row r="13" spans="2:10" ht="15" customHeight="1" x14ac:dyDescent="0.2">
      <c r="B13" s="32" t="s">
        <v>5</v>
      </c>
      <c r="C13" s="8">
        <v>0</v>
      </c>
      <c r="D13" s="7">
        <v>100000</v>
      </c>
      <c r="E13" s="7">
        <v>0</v>
      </c>
      <c r="F13" s="7">
        <v>0</v>
      </c>
      <c r="G13" s="8">
        <f t="shared" si="2"/>
        <v>0</v>
      </c>
      <c r="H13" s="5">
        <f t="shared" si="0"/>
        <v>0</v>
      </c>
      <c r="I13" s="8">
        <f t="shared" si="3"/>
        <v>100000</v>
      </c>
      <c r="J13" s="5">
        <f t="shared" si="1"/>
        <v>6.6666666666666671E-3</v>
      </c>
    </row>
    <row r="14" spans="2:10" ht="15" customHeight="1" x14ac:dyDescent="0.2">
      <c r="B14" s="32" t="s">
        <v>6</v>
      </c>
      <c r="C14" s="8">
        <v>0</v>
      </c>
      <c r="D14" s="7">
        <v>100000</v>
      </c>
      <c r="E14" s="7">
        <v>0</v>
      </c>
      <c r="F14" s="7">
        <v>0</v>
      </c>
      <c r="G14" s="8">
        <f t="shared" si="2"/>
        <v>0</v>
      </c>
      <c r="H14" s="5">
        <f t="shared" si="0"/>
        <v>0</v>
      </c>
      <c r="I14" s="8">
        <f t="shared" si="3"/>
        <v>100000</v>
      </c>
      <c r="J14" s="5">
        <f t="shared" si="1"/>
        <v>6.6666666666666671E-3</v>
      </c>
    </row>
    <row r="15" spans="2:10" ht="15" customHeight="1" x14ac:dyDescent="0.2">
      <c r="B15" s="32" t="s">
        <v>10</v>
      </c>
      <c r="C15" s="8">
        <v>0</v>
      </c>
      <c r="D15" s="7">
        <v>50000</v>
      </c>
      <c r="E15" s="7">
        <v>0</v>
      </c>
      <c r="F15" s="7">
        <v>0</v>
      </c>
      <c r="G15" s="8">
        <f t="shared" si="2"/>
        <v>0</v>
      </c>
      <c r="H15" s="5">
        <f t="shared" si="0"/>
        <v>0</v>
      </c>
      <c r="I15" s="8">
        <f t="shared" si="3"/>
        <v>50000</v>
      </c>
      <c r="J15" s="5">
        <f t="shared" si="1"/>
        <v>3.3333333333333335E-3</v>
      </c>
    </row>
    <row r="16" spans="2:10" ht="15" customHeight="1" x14ac:dyDescent="0.2">
      <c r="B16" s="32" t="s">
        <v>11</v>
      </c>
      <c r="C16" s="8">
        <v>50000</v>
      </c>
      <c r="D16" s="7">
        <v>25000</v>
      </c>
      <c r="E16" s="7">
        <v>0</v>
      </c>
      <c r="F16" s="7">
        <v>0</v>
      </c>
      <c r="G16" s="8">
        <f t="shared" si="2"/>
        <v>50000</v>
      </c>
      <c r="H16" s="5">
        <f t="shared" si="0"/>
        <v>3.8095238095238095E-3</v>
      </c>
      <c r="I16" s="8">
        <f t="shared" si="3"/>
        <v>75000</v>
      </c>
      <c r="J16" s="5">
        <f t="shared" si="1"/>
        <v>5.0000000000000001E-3</v>
      </c>
    </row>
    <row r="17" spans="2:10" ht="15" customHeight="1" x14ac:dyDescent="0.2">
      <c r="B17" s="32" t="s">
        <v>12</v>
      </c>
      <c r="C17" s="8">
        <v>50000</v>
      </c>
      <c r="D17" s="7">
        <v>75000</v>
      </c>
      <c r="E17" s="7">
        <v>0</v>
      </c>
      <c r="F17" s="7">
        <v>0</v>
      </c>
      <c r="G17" s="8">
        <f t="shared" si="2"/>
        <v>50000</v>
      </c>
      <c r="H17" s="5">
        <f t="shared" si="0"/>
        <v>3.8095238095238095E-3</v>
      </c>
      <c r="I17" s="8">
        <f t="shared" si="3"/>
        <v>125000</v>
      </c>
      <c r="J17" s="5">
        <f t="shared" si="1"/>
        <v>8.3333333333333332E-3</v>
      </c>
    </row>
    <row r="18" spans="2:10" ht="15" customHeight="1" x14ac:dyDescent="0.2">
      <c r="B18" s="32" t="s">
        <v>13</v>
      </c>
      <c r="C18" s="8">
        <v>25000</v>
      </c>
      <c r="D18" s="7">
        <v>100000</v>
      </c>
      <c r="E18" s="7">
        <v>0</v>
      </c>
      <c r="F18" s="7">
        <v>0</v>
      </c>
      <c r="G18" s="8">
        <f t="shared" si="2"/>
        <v>25000</v>
      </c>
      <c r="H18" s="5">
        <f t="shared" si="0"/>
        <v>1.9047619047619048E-3</v>
      </c>
      <c r="I18" s="8">
        <f t="shared" si="3"/>
        <v>125000</v>
      </c>
      <c r="J18" s="5">
        <f t="shared" si="1"/>
        <v>8.3333333333333332E-3</v>
      </c>
    </row>
    <row r="19" spans="2:10" ht="15" customHeight="1" x14ac:dyDescent="0.2">
      <c r="B19" s="32" t="s">
        <v>14</v>
      </c>
      <c r="C19" s="8">
        <v>0</v>
      </c>
      <c r="D19" s="7">
        <v>100000</v>
      </c>
      <c r="E19" s="7">
        <v>0</v>
      </c>
      <c r="F19" s="7">
        <v>0</v>
      </c>
      <c r="G19" s="8">
        <f t="shared" si="2"/>
        <v>0</v>
      </c>
      <c r="H19" s="5">
        <f t="shared" si="0"/>
        <v>0</v>
      </c>
      <c r="I19" s="8">
        <f t="shared" si="3"/>
        <v>100000</v>
      </c>
      <c r="J19" s="5">
        <f t="shared" si="1"/>
        <v>6.6666666666666671E-3</v>
      </c>
    </row>
    <row r="20" spans="2:10" ht="15" customHeight="1" x14ac:dyDescent="0.2">
      <c r="B20" s="32" t="s">
        <v>15</v>
      </c>
      <c r="C20" s="8">
        <v>0</v>
      </c>
      <c r="D20" s="7">
        <v>100000</v>
      </c>
      <c r="E20" s="7">
        <v>0</v>
      </c>
      <c r="F20" s="7">
        <v>0</v>
      </c>
      <c r="G20" s="8">
        <f t="shared" si="2"/>
        <v>0</v>
      </c>
      <c r="H20" s="5">
        <f t="shared" si="0"/>
        <v>0</v>
      </c>
      <c r="I20" s="8">
        <f t="shared" si="3"/>
        <v>100000</v>
      </c>
      <c r="J20" s="5">
        <f t="shared" si="1"/>
        <v>6.6666666666666671E-3</v>
      </c>
    </row>
    <row r="21" spans="2:10" ht="15" customHeight="1" x14ac:dyDescent="0.25">
      <c r="B21" s="33" t="s">
        <v>8</v>
      </c>
      <c r="C21" s="30">
        <v>0</v>
      </c>
      <c r="D21" s="25">
        <v>1025000</v>
      </c>
      <c r="E21" s="25">
        <v>0</v>
      </c>
      <c r="F21" s="25">
        <v>0</v>
      </c>
      <c r="G21" s="8">
        <f t="shared" si="2"/>
        <v>0</v>
      </c>
      <c r="H21" s="5">
        <f t="shared" si="0"/>
        <v>0</v>
      </c>
      <c r="I21" s="8">
        <f t="shared" si="3"/>
        <v>1025000</v>
      </c>
      <c r="J21" s="5">
        <f t="shared" si="1"/>
        <v>6.8333333333333329E-2</v>
      </c>
    </row>
    <row r="22" spans="2:10" x14ac:dyDescent="0.2">
      <c r="B22" s="14" t="s">
        <v>0</v>
      </c>
      <c r="C22" s="28">
        <f t="shared" ref="C22:J22" si="4">SUM(C6:C21)</f>
        <v>8125000</v>
      </c>
      <c r="D22" s="44">
        <f t="shared" si="4"/>
        <v>1875000</v>
      </c>
      <c r="E22" s="44">
        <f t="shared" si="4"/>
        <v>2000000</v>
      </c>
      <c r="F22" s="13">
        <f t="shared" si="4"/>
        <v>3000000</v>
      </c>
      <c r="G22" s="28">
        <f t="shared" si="4"/>
        <v>13125000</v>
      </c>
      <c r="H22" s="29">
        <f t="shared" si="4"/>
        <v>1.0000000000000002</v>
      </c>
      <c r="I22" s="28">
        <f t="shared" si="4"/>
        <v>15000000</v>
      </c>
      <c r="J22" s="29">
        <f t="shared" si="4"/>
        <v>1</v>
      </c>
    </row>
    <row r="23" spans="2:10" ht="15" x14ac:dyDescent="0.35">
      <c r="B23" s="17"/>
      <c r="C23" s="26"/>
      <c r="D23" s="27"/>
      <c r="E23" s="26"/>
      <c r="F23" s="27"/>
      <c r="G23" s="15"/>
      <c r="H23" s="15"/>
      <c r="I23" s="15"/>
      <c r="J23" s="15"/>
    </row>
    <row r="24" spans="2:10" x14ac:dyDescent="0.2">
      <c r="G24" s="15"/>
      <c r="H24" s="15"/>
      <c r="I24" s="15"/>
      <c r="J24" s="15"/>
    </row>
  </sheetData>
  <mergeCells count="3">
    <mergeCell ref="B3:J3"/>
    <mergeCell ref="B1:F1"/>
    <mergeCell ref="B2:J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38"/>
  <sheetViews>
    <sheetView tabSelected="1" zoomScale="130" zoomScaleNormal="130" workbookViewId="0">
      <pane ySplit="7" topLeftCell="A8" activePane="bottomLeft" state="frozen"/>
      <selection pane="bottomLeft"/>
    </sheetView>
  </sheetViews>
  <sheetFormatPr defaultColWidth="8" defaultRowHeight="12.75" x14ac:dyDescent="0.2"/>
  <cols>
    <col min="1" max="1" width="2.7109375" style="10" customWidth="1"/>
    <col min="2" max="2" width="31.85546875" style="10" bestFit="1" customWidth="1"/>
    <col min="3" max="3" width="13.42578125" style="11" customWidth="1"/>
    <col min="4" max="4" width="12.85546875" style="15" bestFit="1" customWidth="1"/>
    <col min="5" max="5" width="21.140625" style="11" bestFit="1" customWidth="1"/>
    <col min="6" max="6" width="14.85546875" style="11" bestFit="1" customWidth="1"/>
    <col min="7" max="7" width="12.85546875" style="11" bestFit="1" customWidth="1"/>
    <col min="8" max="8" width="22.85546875" style="15" bestFit="1" customWidth="1"/>
    <col min="9" max="9" width="15.28515625" style="15" customWidth="1"/>
    <col min="10" max="10" width="15.5703125" style="11" bestFit="1" customWidth="1"/>
    <col min="11" max="11" width="15.28515625" style="11" customWidth="1"/>
    <col min="12" max="12" width="11.28515625" style="10" bestFit="1" customWidth="1"/>
    <col min="13" max="250" width="8" style="10"/>
    <col min="251" max="251" width="30.42578125" style="10" customWidth="1"/>
    <col min="252" max="252" width="13.42578125" style="10" customWidth="1"/>
    <col min="253" max="253" width="12" style="10" customWidth="1"/>
    <col min="254" max="254" width="13.42578125" style="10" customWidth="1"/>
    <col min="255" max="255" width="12.7109375" style="10" customWidth="1"/>
    <col min="256" max="256" width="12.140625" style="10" customWidth="1"/>
    <col min="257" max="257" width="8" style="10"/>
    <col min="258" max="258" width="17.42578125" style="10" bestFit="1" customWidth="1"/>
    <col min="259" max="259" width="15.140625" style="10" bestFit="1" customWidth="1"/>
    <col min="260" max="260" width="10" style="10" bestFit="1" customWidth="1"/>
    <col min="261" max="506" width="8" style="10"/>
    <col min="507" max="507" width="30.42578125" style="10" customWidth="1"/>
    <col min="508" max="508" width="13.42578125" style="10" customWidth="1"/>
    <col min="509" max="509" width="12" style="10" customWidth="1"/>
    <col min="510" max="510" width="13.42578125" style="10" customWidth="1"/>
    <col min="511" max="511" width="12.7109375" style="10" customWidth="1"/>
    <col min="512" max="512" width="12.140625" style="10" customWidth="1"/>
    <col min="513" max="513" width="8" style="10"/>
    <col min="514" max="514" width="17.42578125" style="10" bestFit="1" customWidth="1"/>
    <col min="515" max="515" width="15.140625" style="10" bestFit="1" customWidth="1"/>
    <col min="516" max="516" width="10" style="10" bestFit="1" customWidth="1"/>
    <col min="517" max="762" width="8" style="10"/>
    <col min="763" max="763" width="30.42578125" style="10" customWidth="1"/>
    <col min="764" max="764" width="13.42578125" style="10" customWidth="1"/>
    <col min="765" max="765" width="12" style="10" customWidth="1"/>
    <col min="766" max="766" width="13.42578125" style="10" customWidth="1"/>
    <col min="767" max="767" width="12.7109375" style="10" customWidth="1"/>
    <col min="768" max="768" width="12.140625" style="10" customWidth="1"/>
    <col min="769" max="769" width="8" style="10"/>
    <col min="770" max="770" width="17.42578125" style="10" bestFit="1" customWidth="1"/>
    <col min="771" max="771" width="15.140625" style="10" bestFit="1" customWidth="1"/>
    <col min="772" max="772" width="10" style="10" bestFit="1" customWidth="1"/>
    <col min="773" max="1018" width="8" style="10"/>
    <col min="1019" max="1019" width="30.42578125" style="10" customWidth="1"/>
    <col min="1020" max="1020" width="13.42578125" style="10" customWidth="1"/>
    <col min="1021" max="1021" width="12" style="10" customWidth="1"/>
    <col min="1022" max="1022" width="13.42578125" style="10" customWidth="1"/>
    <col min="1023" max="1023" width="12.7109375" style="10" customWidth="1"/>
    <col min="1024" max="1024" width="12.140625" style="10" customWidth="1"/>
    <col min="1025" max="1025" width="8" style="10"/>
    <col min="1026" max="1026" width="17.42578125" style="10" bestFit="1" customWidth="1"/>
    <col min="1027" max="1027" width="15.140625" style="10" bestFit="1" customWidth="1"/>
    <col min="1028" max="1028" width="10" style="10" bestFit="1" customWidth="1"/>
    <col min="1029" max="1274" width="8" style="10"/>
    <col min="1275" max="1275" width="30.42578125" style="10" customWidth="1"/>
    <col min="1276" max="1276" width="13.42578125" style="10" customWidth="1"/>
    <col min="1277" max="1277" width="12" style="10" customWidth="1"/>
    <col min="1278" max="1278" width="13.42578125" style="10" customWidth="1"/>
    <col min="1279" max="1279" width="12.7109375" style="10" customWidth="1"/>
    <col min="1280" max="1280" width="12.140625" style="10" customWidth="1"/>
    <col min="1281" max="1281" width="8" style="10"/>
    <col min="1282" max="1282" width="17.42578125" style="10" bestFit="1" customWidth="1"/>
    <col min="1283" max="1283" width="15.140625" style="10" bestFit="1" customWidth="1"/>
    <col min="1284" max="1284" width="10" style="10" bestFit="1" customWidth="1"/>
    <col min="1285" max="1530" width="8" style="10"/>
    <col min="1531" max="1531" width="30.42578125" style="10" customWidth="1"/>
    <col min="1532" max="1532" width="13.42578125" style="10" customWidth="1"/>
    <col min="1533" max="1533" width="12" style="10" customWidth="1"/>
    <col min="1534" max="1534" width="13.42578125" style="10" customWidth="1"/>
    <col min="1535" max="1535" width="12.7109375" style="10" customWidth="1"/>
    <col min="1536" max="1536" width="12.140625" style="10" customWidth="1"/>
    <col min="1537" max="1537" width="8" style="10"/>
    <col min="1538" max="1538" width="17.42578125" style="10" bestFit="1" customWidth="1"/>
    <col min="1539" max="1539" width="15.140625" style="10" bestFit="1" customWidth="1"/>
    <col min="1540" max="1540" width="10" style="10" bestFit="1" customWidth="1"/>
    <col min="1541" max="1786" width="8" style="10"/>
    <col min="1787" max="1787" width="30.42578125" style="10" customWidth="1"/>
    <col min="1788" max="1788" width="13.42578125" style="10" customWidth="1"/>
    <col min="1789" max="1789" width="12" style="10" customWidth="1"/>
    <col min="1790" max="1790" width="13.42578125" style="10" customWidth="1"/>
    <col min="1791" max="1791" width="12.7109375" style="10" customWidth="1"/>
    <col min="1792" max="1792" width="12.140625" style="10" customWidth="1"/>
    <col min="1793" max="1793" width="8" style="10"/>
    <col min="1794" max="1794" width="17.42578125" style="10" bestFit="1" customWidth="1"/>
    <col min="1795" max="1795" width="15.140625" style="10" bestFit="1" customWidth="1"/>
    <col min="1796" max="1796" width="10" style="10" bestFit="1" customWidth="1"/>
    <col min="1797" max="2042" width="8" style="10"/>
    <col min="2043" max="2043" width="30.42578125" style="10" customWidth="1"/>
    <col min="2044" max="2044" width="13.42578125" style="10" customWidth="1"/>
    <col min="2045" max="2045" width="12" style="10" customWidth="1"/>
    <col min="2046" max="2046" width="13.42578125" style="10" customWidth="1"/>
    <col min="2047" max="2047" width="12.7109375" style="10" customWidth="1"/>
    <col min="2048" max="2048" width="12.140625" style="10" customWidth="1"/>
    <col min="2049" max="2049" width="8" style="10"/>
    <col min="2050" max="2050" width="17.42578125" style="10" bestFit="1" customWidth="1"/>
    <col min="2051" max="2051" width="15.140625" style="10" bestFit="1" customWidth="1"/>
    <col min="2052" max="2052" width="10" style="10" bestFit="1" customWidth="1"/>
    <col min="2053" max="2298" width="8" style="10"/>
    <col min="2299" max="2299" width="30.42578125" style="10" customWidth="1"/>
    <col min="2300" max="2300" width="13.42578125" style="10" customWidth="1"/>
    <col min="2301" max="2301" width="12" style="10" customWidth="1"/>
    <col min="2302" max="2302" width="13.42578125" style="10" customWidth="1"/>
    <col min="2303" max="2303" width="12.7109375" style="10" customWidth="1"/>
    <col min="2304" max="2304" width="12.140625" style="10" customWidth="1"/>
    <col min="2305" max="2305" width="8" style="10"/>
    <col min="2306" max="2306" width="17.42578125" style="10" bestFit="1" customWidth="1"/>
    <col min="2307" max="2307" width="15.140625" style="10" bestFit="1" customWidth="1"/>
    <col min="2308" max="2308" width="10" style="10" bestFit="1" customWidth="1"/>
    <col min="2309" max="2554" width="8" style="10"/>
    <col min="2555" max="2555" width="30.42578125" style="10" customWidth="1"/>
    <col min="2556" max="2556" width="13.42578125" style="10" customWidth="1"/>
    <col min="2557" max="2557" width="12" style="10" customWidth="1"/>
    <col min="2558" max="2558" width="13.42578125" style="10" customWidth="1"/>
    <col min="2559" max="2559" width="12.7109375" style="10" customWidth="1"/>
    <col min="2560" max="2560" width="12.140625" style="10" customWidth="1"/>
    <col min="2561" max="2561" width="8" style="10"/>
    <col min="2562" max="2562" width="17.42578125" style="10" bestFit="1" customWidth="1"/>
    <col min="2563" max="2563" width="15.140625" style="10" bestFit="1" customWidth="1"/>
    <col min="2564" max="2564" width="10" style="10" bestFit="1" customWidth="1"/>
    <col min="2565" max="2810" width="8" style="10"/>
    <col min="2811" max="2811" width="30.42578125" style="10" customWidth="1"/>
    <col min="2812" max="2812" width="13.42578125" style="10" customWidth="1"/>
    <col min="2813" max="2813" width="12" style="10" customWidth="1"/>
    <col min="2814" max="2814" width="13.42578125" style="10" customWidth="1"/>
    <col min="2815" max="2815" width="12.7109375" style="10" customWidth="1"/>
    <col min="2816" max="2816" width="12.140625" style="10" customWidth="1"/>
    <col min="2817" max="2817" width="8" style="10"/>
    <col min="2818" max="2818" width="17.42578125" style="10" bestFit="1" customWidth="1"/>
    <col min="2819" max="2819" width="15.140625" style="10" bestFit="1" customWidth="1"/>
    <col min="2820" max="2820" width="10" style="10" bestFit="1" customWidth="1"/>
    <col min="2821" max="3066" width="8" style="10"/>
    <col min="3067" max="3067" width="30.42578125" style="10" customWidth="1"/>
    <col min="3068" max="3068" width="13.42578125" style="10" customWidth="1"/>
    <col min="3069" max="3069" width="12" style="10" customWidth="1"/>
    <col min="3070" max="3070" width="13.42578125" style="10" customWidth="1"/>
    <col min="3071" max="3071" width="12.7109375" style="10" customWidth="1"/>
    <col min="3072" max="3072" width="12.140625" style="10" customWidth="1"/>
    <col min="3073" max="3073" width="8" style="10"/>
    <col min="3074" max="3074" width="17.42578125" style="10" bestFit="1" customWidth="1"/>
    <col min="3075" max="3075" width="15.140625" style="10" bestFit="1" customWidth="1"/>
    <col min="3076" max="3076" width="10" style="10" bestFit="1" customWidth="1"/>
    <col min="3077" max="3322" width="8" style="10"/>
    <col min="3323" max="3323" width="30.42578125" style="10" customWidth="1"/>
    <col min="3324" max="3324" width="13.42578125" style="10" customWidth="1"/>
    <col min="3325" max="3325" width="12" style="10" customWidth="1"/>
    <col min="3326" max="3326" width="13.42578125" style="10" customWidth="1"/>
    <col min="3327" max="3327" width="12.7109375" style="10" customWidth="1"/>
    <col min="3328" max="3328" width="12.140625" style="10" customWidth="1"/>
    <col min="3329" max="3329" width="8" style="10"/>
    <col min="3330" max="3330" width="17.42578125" style="10" bestFit="1" customWidth="1"/>
    <col min="3331" max="3331" width="15.140625" style="10" bestFit="1" customWidth="1"/>
    <col min="3332" max="3332" width="10" style="10" bestFit="1" customWidth="1"/>
    <col min="3333" max="3578" width="8" style="10"/>
    <col min="3579" max="3579" width="30.42578125" style="10" customWidth="1"/>
    <col min="3580" max="3580" width="13.42578125" style="10" customWidth="1"/>
    <col min="3581" max="3581" width="12" style="10" customWidth="1"/>
    <col min="3582" max="3582" width="13.42578125" style="10" customWidth="1"/>
    <col min="3583" max="3583" width="12.7109375" style="10" customWidth="1"/>
    <col min="3584" max="3584" width="12.140625" style="10" customWidth="1"/>
    <col min="3585" max="3585" width="8" style="10"/>
    <col min="3586" max="3586" width="17.42578125" style="10" bestFit="1" customWidth="1"/>
    <col min="3587" max="3587" width="15.140625" style="10" bestFit="1" customWidth="1"/>
    <col min="3588" max="3588" width="10" style="10" bestFit="1" customWidth="1"/>
    <col min="3589" max="3834" width="8" style="10"/>
    <col min="3835" max="3835" width="30.42578125" style="10" customWidth="1"/>
    <col min="3836" max="3836" width="13.42578125" style="10" customWidth="1"/>
    <col min="3837" max="3837" width="12" style="10" customWidth="1"/>
    <col min="3838" max="3838" width="13.42578125" style="10" customWidth="1"/>
    <col min="3839" max="3839" width="12.7109375" style="10" customWidth="1"/>
    <col min="3840" max="3840" width="12.140625" style="10" customWidth="1"/>
    <col min="3841" max="3841" width="8" style="10"/>
    <col min="3842" max="3842" width="17.42578125" style="10" bestFit="1" customWidth="1"/>
    <col min="3843" max="3843" width="15.140625" style="10" bestFit="1" customWidth="1"/>
    <col min="3844" max="3844" width="10" style="10" bestFit="1" customWidth="1"/>
    <col min="3845" max="4090" width="8" style="10"/>
    <col min="4091" max="4091" width="30.42578125" style="10" customWidth="1"/>
    <col min="4092" max="4092" width="13.42578125" style="10" customWidth="1"/>
    <col min="4093" max="4093" width="12" style="10" customWidth="1"/>
    <col min="4094" max="4094" width="13.42578125" style="10" customWidth="1"/>
    <col min="4095" max="4095" width="12.7109375" style="10" customWidth="1"/>
    <col min="4096" max="4096" width="12.140625" style="10" customWidth="1"/>
    <col min="4097" max="4097" width="8" style="10"/>
    <col min="4098" max="4098" width="17.42578125" style="10" bestFit="1" customWidth="1"/>
    <col min="4099" max="4099" width="15.140625" style="10" bestFit="1" customWidth="1"/>
    <col min="4100" max="4100" width="10" style="10" bestFit="1" customWidth="1"/>
    <col min="4101" max="4346" width="8" style="10"/>
    <col min="4347" max="4347" width="30.42578125" style="10" customWidth="1"/>
    <col min="4348" max="4348" width="13.42578125" style="10" customWidth="1"/>
    <col min="4349" max="4349" width="12" style="10" customWidth="1"/>
    <col min="4350" max="4350" width="13.42578125" style="10" customWidth="1"/>
    <col min="4351" max="4351" width="12.7109375" style="10" customWidth="1"/>
    <col min="4352" max="4352" width="12.140625" style="10" customWidth="1"/>
    <col min="4353" max="4353" width="8" style="10"/>
    <col min="4354" max="4354" width="17.42578125" style="10" bestFit="1" customWidth="1"/>
    <col min="4355" max="4355" width="15.140625" style="10" bestFit="1" customWidth="1"/>
    <col min="4356" max="4356" width="10" style="10" bestFit="1" customWidth="1"/>
    <col min="4357" max="4602" width="8" style="10"/>
    <col min="4603" max="4603" width="30.42578125" style="10" customWidth="1"/>
    <col min="4604" max="4604" width="13.42578125" style="10" customWidth="1"/>
    <col min="4605" max="4605" width="12" style="10" customWidth="1"/>
    <col min="4606" max="4606" width="13.42578125" style="10" customWidth="1"/>
    <col min="4607" max="4607" width="12.7109375" style="10" customWidth="1"/>
    <col min="4608" max="4608" width="12.140625" style="10" customWidth="1"/>
    <col min="4609" max="4609" width="8" style="10"/>
    <col min="4610" max="4610" width="17.42578125" style="10" bestFit="1" customWidth="1"/>
    <col min="4611" max="4611" width="15.140625" style="10" bestFit="1" customWidth="1"/>
    <col min="4612" max="4612" width="10" style="10" bestFit="1" customWidth="1"/>
    <col min="4613" max="4858" width="8" style="10"/>
    <col min="4859" max="4859" width="30.42578125" style="10" customWidth="1"/>
    <col min="4860" max="4860" width="13.42578125" style="10" customWidth="1"/>
    <col min="4861" max="4861" width="12" style="10" customWidth="1"/>
    <col min="4862" max="4862" width="13.42578125" style="10" customWidth="1"/>
    <col min="4863" max="4863" width="12.7109375" style="10" customWidth="1"/>
    <col min="4864" max="4864" width="12.140625" style="10" customWidth="1"/>
    <col min="4865" max="4865" width="8" style="10"/>
    <col min="4866" max="4866" width="17.42578125" style="10" bestFit="1" customWidth="1"/>
    <col min="4867" max="4867" width="15.140625" style="10" bestFit="1" customWidth="1"/>
    <col min="4868" max="4868" width="10" style="10" bestFit="1" customWidth="1"/>
    <col min="4869" max="5114" width="8" style="10"/>
    <col min="5115" max="5115" width="30.42578125" style="10" customWidth="1"/>
    <col min="5116" max="5116" width="13.42578125" style="10" customWidth="1"/>
    <col min="5117" max="5117" width="12" style="10" customWidth="1"/>
    <col min="5118" max="5118" width="13.42578125" style="10" customWidth="1"/>
    <col min="5119" max="5119" width="12.7109375" style="10" customWidth="1"/>
    <col min="5120" max="5120" width="12.140625" style="10" customWidth="1"/>
    <col min="5121" max="5121" width="8" style="10"/>
    <col min="5122" max="5122" width="17.42578125" style="10" bestFit="1" customWidth="1"/>
    <col min="5123" max="5123" width="15.140625" style="10" bestFit="1" customWidth="1"/>
    <col min="5124" max="5124" width="10" style="10" bestFit="1" customWidth="1"/>
    <col min="5125" max="5370" width="8" style="10"/>
    <col min="5371" max="5371" width="30.42578125" style="10" customWidth="1"/>
    <col min="5372" max="5372" width="13.42578125" style="10" customWidth="1"/>
    <col min="5373" max="5373" width="12" style="10" customWidth="1"/>
    <col min="5374" max="5374" width="13.42578125" style="10" customWidth="1"/>
    <col min="5375" max="5375" width="12.7109375" style="10" customWidth="1"/>
    <col min="5376" max="5376" width="12.140625" style="10" customWidth="1"/>
    <col min="5377" max="5377" width="8" style="10"/>
    <col min="5378" max="5378" width="17.42578125" style="10" bestFit="1" customWidth="1"/>
    <col min="5379" max="5379" width="15.140625" style="10" bestFit="1" customWidth="1"/>
    <col min="5380" max="5380" width="10" style="10" bestFit="1" customWidth="1"/>
    <col min="5381" max="5626" width="8" style="10"/>
    <col min="5627" max="5627" width="30.42578125" style="10" customWidth="1"/>
    <col min="5628" max="5628" width="13.42578125" style="10" customWidth="1"/>
    <col min="5629" max="5629" width="12" style="10" customWidth="1"/>
    <col min="5630" max="5630" width="13.42578125" style="10" customWidth="1"/>
    <col min="5631" max="5631" width="12.7109375" style="10" customWidth="1"/>
    <col min="5632" max="5632" width="12.140625" style="10" customWidth="1"/>
    <col min="5633" max="5633" width="8" style="10"/>
    <col min="5634" max="5634" width="17.42578125" style="10" bestFit="1" customWidth="1"/>
    <col min="5635" max="5635" width="15.140625" style="10" bestFit="1" customWidth="1"/>
    <col min="5636" max="5636" width="10" style="10" bestFit="1" customWidth="1"/>
    <col min="5637" max="5882" width="8" style="10"/>
    <col min="5883" max="5883" width="30.42578125" style="10" customWidth="1"/>
    <col min="5884" max="5884" width="13.42578125" style="10" customWidth="1"/>
    <col min="5885" max="5885" width="12" style="10" customWidth="1"/>
    <col min="5886" max="5886" width="13.42578125" style="10" customWidth="1"/>
    <col min="5887" max="5887" width="12.7109375" style="10" customWidth="1"/>
    <col min="5888" max="5888" width="12.140625" style="10" customWidth="1"/>
    <col min="5889" max="5889" width="8" style="10"/>
    <col min="5890" max="5890" width="17.42578125" style="10" bestFit="1" customWidth="1"/>
    <col min="5891" max="5891" width="15.140625" style="10" bestFit="1" customWidth="1"/>
    <col min="5892" max="5892" width="10" style="10" bestFit="1" customWidth="1"/>
    <col min="5893" max="6138" width="8" style="10"/>
    <col min="6139" max="6139" width="30.42578125" style="10" customWidth="1"/>
    <col min="6140" max="6140" width="13.42578125" style="10" customWidth="1"/>
    <col min="6141" max="6141" width="12" style="10" customWidth="1"/>
    <col min="6142" max="6142" width="13.42578125" style="10" customWidth="1"/>
    <col min="6143" max="6143" width="12.7109375" style="10" customWidth="1"/>
    <col min="6144" max="6144" width="12.140625" style="10" customWidth="1"/>
    <col min="6145" max="6145" width="8" style="10"/>
    <col min="6146" max="6146" width="17.42578125" style="10" bestFit="1" customWidth="1"/>
    <col min="6147" max="6147" width="15.140625" style="10" bestFit="1" customWidth="1"/>
    <col min="6148" max="6148" width="10" style="10" bestFit="1" customWidth="1"/>
    <col min="6149" max="6394" width="8" style="10"/>
    <col min="6395" max="6395" width="30.42578125" style="10" customWidth="1"/>
    <col min="6396" max="6396" width="13.42578125" style="10" customWidth="1"/>
    <col min="6397" max="6397" width="12" style="10" customWidth="1"/>
    <col min="6398" max="6398" width="13.42578125" style="10" customWidth="1"/>
    <col min="6399" max="6399" width="12.7109375" style="10" customWidth="1"/>
    <col min="6400" max="6400" width="12.140625" style="10" customWidth="1"/>
    <col min="6401" max="6401" width="8" style="10"/>
    <col min="6402" max="6402" width="17.42578125" style="10" bestFit="1" customWidth="1"/>
    <col min="6403" max="6403" width="15.140625" style="10" bestFit="1" customWidth="1"/>
    <col min="6404" max="6404" width="10" style="10" bestFit="1" customWidth="1"/>
    <col min="6405" max="6650" width="8" style="10"/>
    <col min="6651" max="6651" width="30.42578125" style="10" customWidth="1"/>
    <col min="6652" max="6652" width="13.42578125" style="10" customWidth="1"/>
    <col min="6653" max="6653" width="12" style="10" customWidth="1"/>
    <col min="6654" max="6654" width="13.42578125" style="10" customWidth="1"/>
    <col min="6655" max="6655" width="12.7109375" style="10" customWidth="1"/>
    <col min="6656" max="6656" width="12.140625" style="10" customWidth="1"/>
    <col min="6657" max="6657" width="8" style="10"/>
    <col min="6658" max="6658" width="17.42578125" style="10" bestFit="1" customWidth="1"/>
    <col min="6659" max="6659" width="15.140625" style="10" bestFit="1" customWidth="1"/>
    <col min="6660" max="6660" width="10" style="10" bestFit="1" customWidth="1"/>
    <col min="6661" max="6906" width="8" style="10"/>
    <col min="6907" max="6907" width="30.42578125" style="10" customWidth="1"/>
    <col min="6908" max="6908" width="13.42578125" style="10" customWidth="1"/>
    <col min="6909" max="6909" width="12" style="10" customWidth="1"/>
    <col min="6910" max="6910" width="13.42578125" style="10" customWidth="1"/>
    <col min="6911" max="6911" width="12.7109375" style="10" customWidth="1"/>
    <col min="6912" max="6912" width="12.140625" style="10" customWidth="1"/>
    <col min="6913" max="6913" width="8" style="10"/>
    <col min="6914" max="6914" width="17.42578125" style="10" bestFit="1" customWidth="1"/>
    <col min="6915" max="6915" width="15.140625" style="10" bestFit="1" customWidth="1"/>
    <col min="6916" max="6916" width="10" style="10" bestFit="1" customWidth="1"/>
    <col min="6917" max="7162" width="8" style="10"/>
    <col min="7163" max="7163" width="30.42578125" style="10" customWidth="1"/>
    <col min="7164" max="7164" width="13.42578125" style="10" customWidth="1"/>
    <col min="7165" max="7165" width="12" style="10" customWidth="1"/>
    <col min="7166" max="7166" width="13.42578125" style="10" customWidth="1"/>
    <col min="7167" max="7167" width="12.7109375" style="10" customWidth="1"/>
    <col min="7168" max="7168" width="12.140625" style="10" customWidth="1"/>
    <col min="7169" max="7169" width="8" style="10"/>
    <col min="7170" max="7170" width="17.42578125" style="10" bestFit="1" customWidth="1"/>
    <col min="7171" max="7171" width="15.140625" style="10" bestFit="1" customWidth="1"/>
    <col min="7172" max="7172" width="10" style="10" bestFit="1" customWidth="1"/>
    <col min="7173" max="7418" width="8" style="10"/>
    <col min="7419" max="7419" width="30.42578125" style="10" customWidth="1"/>
    <col min="7420" max="7420" width="13.42578125" style="10" customWidth="1"/>
    <col min="7421" max="7421" width="12" style="10" customWidth="1"/>
    <col min="7422" max="7422" width="13.42578125" style="10" customWidth="1"/>
    <col min="7423" max="7423" width="12.7109375" style="10" customWidth="1"/>
    <col min="7424" max="7424" width="12.140625" style="10" customWidth="1"/>
    <col min="7425" max="7425" width="8" style="10"/>
    <col min="7426" max="7426" width="17.42578125" style="10" bestFit="1" customWidth="1"/>
    <col min="7427" max="7427" width="15.140625" style="10" bestFit="1" customWidth="1"/>
    <col min="7428" max="7428" width="10" style="10" bestFit="1" customWidth="1"/>
    <col min="7429" max="7674" width="8" style="10"/>
    <col min="7675" max="7675" width="30.42578125" style="10" customWidth="1"/>
    <col min="7676" max="7676" width="13.42578125" style="10" customWidth="1"/>
    <col min="7677" max="7677" width="12" style="10" customWidth="1"/>
    <col min="7678" max="7678" width="13.42578125" style="10" customWidth="1"/>
    <col min="7679" max="7679" width="12.7109375" style="10" customWidth="1"/>
    <col min="7680" max="7680" width="12.140625" style="10" customWidth="1"/>
    <col min="7681" max="7681" width="8" style="10"/>
    <col min="7682" max="7682" width="17.42578125" style="10" bestFit="1" customWidth="1"/>
    <col min="7683" max="7683" width="15.140625" style="10" bestFit="1" customWidth="1"/>
    <col min="7684" max="7684" width="10" style="10" bestFit="1" customWidth="1"/>
    <col min="7685" max="7930" width="8" style="10"/>
    <col min="7931" max="7931" width="30.42578125" style="10" customWidth="1"/>
    <col min="7932" max="7932" width="13.42578125" style="10" customWidth="1"/>
    <col min="7933" max="7933" width="12" style="10" customWidth="1"/>
    <col min="7934" max="7934" width="13.42578125" style="10" customWidth="1"/>
    <col min="7935" max="7935" width="12.7109375" style="10" customWidth="1"/>
    <col min="7936" max="7936" width="12.140625" style="10" customWidth="1"/>
    <col min="7937" max="7937" width="8" style="10"/>
    <col min="7938" max="7938" width="17.42578125" style="10" bestFit="1" customWidth="1"/>
    <col min="7939" max="7939" width="15.140625" style="10" bestFit="1" customWidth="1"/>
    <col min="7940" max="7940" width="10" style="10" bestFit="1" customWidth="1"/>
    <col min="7941" max="8186" width="8" style="10"/>
    <col min="8187" max="8187" width="30.42578125" style="10" customWidth="1"/>
    <col min="8188" max="8188" width="13.42578125" style="10" customWidth="1"/>
    <col min="8189" max="8189" width="12" style="10" customWidth="1"/>
    <col min="8190" max="8190" width="13.42578125" style="10" customWidth="1"/>
    <col min="8191" max="8191" width="12.7109375" style="10" customWidth="1"/>
    <col min="8192" max="8192" width="12.140625" style="10" customWidth="1"/>
    <col min="8193" max="8193" width="8" style="10"/>
    <col min="8194" max="8194" width="17.42578125" style="10" bestFit="1" customWidth="1"/>
    <col min="8195" max="8195" width="15.140625" style="10" bestFit="1" customWidth="1"/>
    <col min="8196" max="8196" width="10" style="10" bestFit="1" customWidth="1"/>
    <col min="8197" max="8442" width="8" style="10"/>
    <col min="8443" max="8443" width="30.42578125" style="10" customWidth="1"/>
    <col min="8444" max="8444" width="13.42578125" style="10" customWidth="1"/>
    <col min="8445" max="8445" width="12" style="10" customWidth="1"/>
    <col min="8446" max="8446" width="13.42578125" style="10" customWidth="1"/>
    <col min="8447" max="8447" width="12.7109375" style="10" customWidth="1"/>
    <col min="8448" max="8448" width="12.140625" style="10" customWidth="1"/>
    <col min="8449" max="8449" width="8" style="10"/>
    <col min="8450" max="8450" width="17.42578125" style="10" bestFit="1" customWidth="1"/>
    <col min="8451" max="8451" width="15.140625" style="10" bestFit="1" customWidth="1"/>
    <col min="8452" max="8452" width="10" style="10" bestFit="1" customWidth="1"/>
    <col min="8453" max="8698" width="8" style="10"/>
    <col min="8699" max="8699" width="30.42578125" style="10" customWidth="1"/>
    <col min="8700" max="8700" width="13.42578125" style="10" customWidth="1"/>
    <col min="8701" max="8701" width="12" style="10" customWidth="1"/>
    <col min="8702" max="8702" width="13.42578125" style="10" customWidth="1"/>
    <col min="8703" max="8703" width="12.7109375" style="10" customWidth="1"/>
    <col min="8704" max="8704" width="12.140625" style="10" customWidth="1"/>
    <col min="8705" max="8705" width="8" style="10"/>
    <col min="8706" max="8706" width="17.42578125" style="10" bestFit="1" customWidth="1"/>
    <col min="8707" max="8707" width="15.140625" style="10" bestFit="1" customWidth="1"/>
    <col min="8708" max="8708" width="10" style="10" bestFit="1" customWidth="1"/>
    <col min="8709" max="8954" width="8" style="10"/>
    <col min="8955" max="8955" width="30.42578125" style="10" customWidth="1"/>
    <col min="8956" max="8956" width="13.42578125" style="10" customWidth="1"/>
    <col min="8957" max="8957" width="12" style="10" customWidth="1"/>
    <col min="8958" max="8958" width="13.42578125" style="10" customWidth="1"/>
    <col min="8959" max="8959" width="12.7109375" style="10" customWidth="1"/>
    <col min="8960" max="8960" width="12.140625" style="10" customWidth="1"/>
    <col min="8961" max="8961" width="8" style="10"/>
    <col min="8962" max="8962" width="17.42578125" style="10" bestFit="1" customWidth="1"/>
    <col min="8963" max="8963" width="15.140625" style="10" bestFit="1" customWidth="1"/>
    <col min="8964" max="8964" width="10" style="10" bestFit="1" customWidth="1"/>
    <col min="8965" max="9210" width="8" style="10"/>
    <col min="9211" max="9211" width="30.42578125" style="10" customWidth="1"/>
    <col min="9212" max="9212" width="13.42578125" style="10" customWidth="1"/>
    <col min="9213" max="9213" width="12" style="10" customWidth="1"/>
    <col min="9214" max="9214" width="13.42578125" style="10" customWidth="1"/>
    <col min="9215" max="9215" width="12.7109375" style="10" customWidth="1"/>
    <col min="9216" max="9216" width="12.140625" style="10" customWidth="1"/>
    <col min="9217" max="9217" width="8" style="10"/>
    <col min="9218" max="9218" width="17.42578125" style="10" bestFit="1" customWidth="1"/>
    <col min="9219" max="9219" width="15.140625" style="10" bestFit="1" customWidth="1"/>
    <col min="9220" max="9220" width="10" style="10" bestFit="1" customWidth="1"/>
    <col min="9221" max="9466" width="8" style="10"/>
    <col min="9467" max="9467" width="30.42578125" style="10" customWidth="1"/>
    <col min="9468" max="9468" width="13.42578125" style="10" customWidth="1"/>
    <col min="9469" max="9469" width="12" style="10" customWidth="1"/>
    <col min="9470" max="9470" width="13.42578125" style="10" customWidth="1"/>
    <col min="9471" max="9471" width="12.7109375" style="10" customWidth="1"/>
    <col min="9472" max="9472" width="12.140625" style="10" customWidth="1"/>
    <col min="9473" max="9473" width="8" style="10"/>
    <col min="9474" max="9474" width="17.42578125" style="10" bestFit="1" customWidth="1"/>
    <col min="9475" max="9475" width="15.140625" style="10" bestFit="1" customWidth="1"/>
    <col min="9476" max="9476" width="10" style="10" bestFit="1" customWidth="1"/>
    <col min="9477" max="9722" width="8" style="10"/>
    <col min="9723" max="9723" width="30.42578125" style="10" customWidth="1"/>
    <col min="9724" max="9724" width="13.42578125" style="10" customWidth="1"/>
    <col min="9725" max="9725" width="12" style="10" customWidth="1"/>
    <col min="9726" max="9726" width="13.42578125" style="10" customWidth="1"/>
    <col min="9727" max="9727" width="12.7109375" style="10" customWidth="1"/>
    <col min="9728" max="9728" width="12.140625" style="10" customWidth="1"/>
    <col min="9729" max="9729" width="8" style="10"/>
    <col min="9730" max="9730" width="17.42578125" style="10" bestFit="1" customWidth="1"/>
    <col min="9731" max="9731" width="15.140625" style="10" bestFit="1" customWidth="1"/>
    <col min="9732" max="9732" width="10" style="10" bestFit="1" customWidth="1"/>
    <col min="9733" max="9978" width="8" style="10"/>
    <col min="9979" max="9979" width="30.42578125" style="10" customWidth="1"/>
    <col min="9980" max="9980" width="13.42578125" style="10" customWidth="1"/>
    <col min="9981" max="9981" width="12" style="10" customWidth="1"/>
    <col min="9982" max="9982" width="13.42578125" style="10" customWidth="1"/>
    <col min="9983" max="9983" width="12.7109375" style="10" customWidth="1"/>
    <col min="9984" max="9984" width="12.140625" style="10" customWidth="1"/>
    <col min="9985" max="9985" width="8" style="10"/>
    <col min="9986" max="9986" width="17.42578125" style="10" bestFit="1" customWidth="1"/>
    <col min="9987" max="9987" width="15.140625" style="10" bestFit="1" customWidth="1"/>
    <col min="9988" max="9988" width="10" style="10" bestFit="1" customWidth="1"/>
    <col min="9989" max="10234" width="8" style="10"/>
    <col min="10235" max="10235" width="30.42578125" style="10" customWidth="1"/>
    <col min="10236" max="10236" width="13.42578125" style="10" customWidth="1"/>
    <col min="10237" max="10237" width="12" style="10" customWidth="1"/>
    <col min="10238" max="10238" width="13.42578125" style="10" customWidth="1"/>
    <col min="10239" max="10239" width="12.7109375" style="10" customWidth="1"/>
    <col min="10240" max="10240" width="12.140625" style="10" customWidth="1"/>
    <col min="10241" max="10241" width="8" style="10"/>
    <col min="10242" max="10242" width="17.42578125" style="10" bestFit="1" customWidth="1"/>
    <col min="10243" max="10243" width="15.140625" style="10" bestFit="1" customWidth="1"/>
    <col min="10244" max="10244" width="10" style="10" bestFit="1" customWidth="1"/>
    <col min="10245" max="10490" width="8" style="10"/>
    <col min="10491" max="10491" width="30.42578125" style="10" customWidth="1"/>
    <col min="10492" max="10492" width="13.42578125" style="10" customWidth="1"/>
    <col min="10493" max="10493" width="12" style="10" customWidth="1"/>
    <col min="10494" max="10494" width="13.42578125" style="10" customWidth="1"/>
    <col min="10495" max="10495" width="12.7109375" style="10" customWidth="1"/>
    <col min="10496" max="10496" width="12.140625" style="10" customWidth="1"/>
    <col min="10497" max="10497" width="8" style="10"/>
    <col min="10498" max="10498" width="17.42578125" style="10" bestFit="1" customWidth="1"/>
    <col min="10499" max="10499" width="15.140625" style="10" bestFit="1" customWidth="1"/>
    <col min="10500" max="10500" width="10" style="10" bestFit="1" customWidth="1"/>
    <col min="10501" max="10746" width="8" style="10"/>
    <col min="10747" max="10747" width="30.42578125" style="10" customWidth="1"/>
    <col min="10748" max="10748" width="13.42578125" style="10" customWidth="1"/>
    <col min="10749" max="10749" width="12" style="10" customWidth="1"/>
    <col min="10750" max="10750" width="13.42578125" style="10" customWidth="1"/>
    <col min="10751" max="10751" width="12.7109375" style="10" customWidth="1"/>
    <col min="10752" max="10752" width="12.140625" style="10" customWidth="1"/>
    <col min="10753" max="10753" width="8" style="10"/>
    <col min="10754" max="10754" width="17.42578125" style="10" bestFit="1" customWidth="1"/>
    <col min="10755" max="10755" width="15.140625" style="10" bestFit="1" customWidth="1"/>
    <col min="10756" max="10756" width="10" style="10" bestFit="1" customWidth="1"/>
    <col min="10757" max="11002" width="8" style="10"/>
    <col min="11003" max="11003" width="30.42578125" style="10" customWidth="1"/>
    <col min="11004" max="11004" width="13.42578125" style="10" customWidth="1"/>
    <col min="11005" max="11005" width="12" style="10" customWidth="1"/>
    <col min="11006" max="11006" width="13.42578125" style="10" customWidth="1"/>
    <col min="11007" max="11007" width="12.7109375" style="10" customWidth="1"/>
    <col min="11008" max="11008" width="12.140625" style="10" customWidth="1"/>
    <col min="11009" max="11009" width="8" style="10"/>
    <col min="11010" max="11010" width="17.42578125" style="10" bestFit="1" customWidth="1"/>
    <col min="11011" max="11011" width="15.140625" style="10" bestFit="1" customWidth="1"/>
    <col min="11012" max="11012" width="10" style="10" bestFit="1" customWidth="1"/>
    <col min="11013" max="11258" width="8" style="10"/>
    <col min="11259" max="11259" width="30.42578125" style="10" customWidth="1"/>
    <col min="11260" max="11260" width="13.42578125" style="10" customWidth="1"/>
    <col min="11261" max="11261" width="12" style="10" customWidth="1"/>
    <col min="11262" max="11262" width="13.42578125" style="10" customWidth="1"/>
    <col min="11263" max="11263" width="12.7109375" style="10" customWidth="1"/>
    <col min="11264" max="11264" width="12.140625" style="10" customWidth="1"/>
    <col min="11265" max="11265" width="8" style="10"/>
    <col min="11266" max="11266" width="17.42578125" style="10" bestFit="1" customWidth="1"/>
    <col min="11267" max="11267" width="15.140625" style="10" bestFit="1" customWidth="1"/>
    <col min="11268" max="11268" width="10" style="10" bestFit="1" customWidth="1"/>
    <col min="11269" max="11514" width="8" style="10"/>
    <col min="11515" max="11515" width="30.42578125" style="10" customWidth="1"/>
    <col min="11516" max="11516" width="13.42578125" style="10" customWidth="1"/>
    <col min="11517" max="11517" width="12" style="10" customWidth="1"/>
    <col min="11518" max="11518" width="13.42578125" style="10" customWidth="1"/>
    <col min="11519" max="11519" width="12.7109375" style="10" customWidth="1"/>
    <col min="11520" max="11520" width="12.140625" style="10" customWidth="1"/>
    <col min="11521" max="11521" width="8" style="10"/>
    <col min="11522" max="11522" width="17.42578125" style="10" bestFit="1" customWidth="1"/>
    <col min="11523" max="11523" width="15.140625" style="10" bestFit="1" customWidth="1"/>
    <col min="11524" max="11524" width="10" style="10" bestFit="1" customWidth="1"/>
    <col min="11525" max="11770" width="8" style="10"/>
    <col min="11771" max="11771" width="30.42578125" style="10" customWidth="1"/>
    <col min="11772" max="11772" width="13.42578125" style="10" customWidth="1"/>
    <col min="11773" max="11773" width="12" style="10" customWidth="1"/>
    <col min="11774" max="11774" width="13.42578125" style="10" customWidth="1"/>
    <col min="11775" max="11775" width="12.7109375" style="10" customWidth="1"/>
    <col min="11776" max="11776" width="12.140625" style="10" customWidth="1"/>
    <col min="11777" max="11777" width="8" style="10"/>
    <col min="11778" max="11778" width="17.42578125" style="10" bestFit="1" customWidth="1"/>
    <col min="11779" max="11779" width="15.140625" style="10" bestFit="1" customWidth="1"/>
    <col min="11780" max="11780" width="10" style="10" bestFit="1" customWidth="1"/>
    <col min="11781" max="12026" width="8" style="10"/>
    <col min="12027" max="12027" width="30.42578125" style="10" customWidth="1"/>
    <col min="12028" max="12028" width="13.42578125" style="10" customWidth="1"/>
    <col min="12029" max="12029" width="12" style="10" customWidth="1"/>
    <col min="12030" max="12030" width="13.42578125" style="10" customWidth="1"/>
    <col min="12031" max="12031" width="12.7109375" style="10" customWidth="1"/>
    <col min="12032" max="12032" width="12.140625" style="10" customWidth="1"/>
    <col min="12033" max="12033" width="8" style="10"/>
    <col min="12034" max="12034" width="17.42578125" style="10" bestFit="1" customWidth="1"/>
    <col min="12035" max="12035" width="15.140625" style="10" bestFit="1" customWidth="1"/>
    <col min="12036" max="12036" width="10" style="10" bestFit="1" customWidth="1"/>
    <col min="12037" max="12282" width="8" style="10"/>
    <col min="12283" max="12283" width="30.42578125" style="10" customWidth="1"/>
    <col min="12284" max="12284" width="13.42578125" style="10" customWidth="1"/>
    <col min="12285" max="12285" width="12" style="10" customWidth="1"/>
    <col min="12286" max="12286" width="13.42578125" style="10" customWidth="1"/>
    <col min="12287" max="12287" width="12.7109375" style="10" customWidth="1"/>
    <col min="12288" max="12288" width="12.140625" style="10" customWidth="1"/>
    <col min="12289" max="12289" width="8" style="10"/>
    <col min="12290" max="12290" width="17.42578125" style="10" bestFit="1" customWidth="1"/>
    <col min="12291" max="12291" width="15.140625" style="10" bestFit="1" customWidth="1"/>
    <col min="12292" max="12292" width="10" style="10" bestFit="1" customWidth="1"/>
    <col min="12293" max="12538" width="8" style="10"/>
    <col min="12539" max="12539" width="30.42578125" style="10" customWidth="1"/>
    <col min="12540" max="12540" width="13.42578125" style="10" customWidth="1"/>
    <col min="12541" max="12541" width="12" style="10" customWidth="1"/>
    <col min="12542" max="12542" width="13.42578125" style="10" customWidth="1"/>
    <col min="12543" max="12543" width="12.7109375" style="10" customWidth="1"/>
    <col min="12544" max="12544" width="12.140625" style="10" customWidth="1"/>
    <col min="12545" max="12545" width="8" style="10"/>
    <col min="12546" max="12546" width="17.42578125" style="10" bestFit="1" customWidth="1"/>
    <col min="12547" max="12547" width="15.140625" style="10" bestFit="1" customWidth="1"/>
    <col min="12548" max="12548" width="10" style="10" bestFit="1" customWidth="1"/>
    <col min="12549" max="12794" width="8" style="10"/>
    <col min="12795" max="12795" width="30.42578125" style="10" customWidth="1"/>
    <col min="12796" max="12796" width="13.42578125" style="10" customWidth="1"/>
    <col min="12797" max="12797" width="12" style="10" customWidth="1"/>
    <col min="12798" max="12798" width="13.42578125" style="10" customWidth="1"/>
    <col min="12799" max="12799" width="12.7109375" style="10" customWidth="1"/>
    <col min="12800" max="12800" width="12.140625" style="10" customWidth="1"/>
    <col min="12801" max="12801" width="8" style="10"/>
    <col min="12802" max="12802" width="17.42578125" style="10" bestFit="1" customWidth="1"/>
    <col min="12803" max="12803" width="15.140625" style="10" bestFit="1" customWidth="1"/>
    <col min="12804" max="12804" width="10" style="10" bestFit="1" customWidth="1"/>
    <col min="12805" max="13050" width="8" style="10"/>
    <col min="13051" max="13051" width="30.42578125" style="10" customWidth="1"/>
    <col min="13052" max="13052" width="13.42578125" style="10" customWidth="1"/>
    <col min="13053" max="13053" width="12" style="10" customWidth="1"/>
    <col min="13054" max="13054" width="13.42578125" style="10" customWidth="1"/>
    <col min="13055" max="13055" width="12.7109375" style="10" customWidth="1"/>
    <col min="13056" max="13056" width="12.140625" style="10" customWidth="1"/>
    <col min="13057" max="13057" width="8" style="10"/>
    <col min="13058" max="13058" width="17.42578125" style="10" bestFit="1" customWidth="1"/>
    <col min="13059" max="13059" width="15.140625" style="10" bestFit="1" customWidth="1"/>
    <col min="13060" max="13060" width="10" style="10" bestFit="1" customWidth="1"/>
    <col min="13061" max="13306" width="8" style="10"/>
    <col min="13307" max="13307" width="30.42578125" style="10" customWidth="1"/>
    <col min="13308" max="13308" width="13.42578125" style="10" customWidth="1"/>
    <col min="13309" max="13309" width="12" style="10" customWidth="1"/>
    <col min="13310" max="13310" width="13.42578125" style="10" customWidth="1"/>
    <col min="13311" max="13311" width="12.7109375" style="10" customWidth="1"/>
    <col min="13312" max="13312" width="12.140625" style="10" customWidth="1"/>
    <col min="13313" max="13313" width="8" style="10"/>
    <col min="13314" max="13314" width="17.42578125" style="10" bestFit="1" customWidth="1"/>
    <col min="13315" max="13315" width="15.140625" style="10" bestFit="1" customWidth="1"/>
    <col min="13316" max="13316" width="10" style="10" bestFit="1" customWidth="1"/>
    <col min="13317" max="13562" width="8" style="10"/>
    <col min="13563" max="13563" width="30.42578125" style="10" customWidth="1"/>
    <col min="13564" max="13564" width="13.42578125" style="10" customWidth="1"/>
    <col min="13565" max="13565" width="12" style="10" customWidth="1"/>
    <col min="13566" max="13566" width="13.42578125" style="10" customWidth="1"/>
    <col min="13567" max="13567" width="12.7109375" style="10" customWidth="1"/>
    <col min="13568" max="13568" width="12.140625" style="10" customWidth="1"/>
    <col min="13569" max="13569" width="8" style="10"/>
    <col min="13570" max="13570" width="17.42578125" style="10" bestFit="1" customWidth="1"/>
    <col min="13571" max="13571" width="15.140625" style="10" bestFit="1" customWidth="1"/>
    <col min="13572" max="13572" width="10" style="10" bestFit="1" customWidth="1"/>
    <col min="13573" max="13818" width="8" style="10"/>
    <col min="13819" max="13819" width="30.42578125" style="10" customWidth="1"/>
    <col min="13820" max="13820" width="13.42578125" style="10" customWidth="1"/>
    <col min="13821" max="13821" width="12" style="10" customWidth="1"/>
    <col min="13822" max="13822" width="13.42578125" style="10" customWidth="1"/>
    <col min="13823" max="13823" width="12.7109375" style="10" customWidth="1"/>
    <col min="13824" max="13824" width="12.140625" style="10" customWidth="1"/>
    <col min="13825" max="13825" width="8" style="10"/>
    <col min="13826" max="13826" width="17.42578125" style="10" bestFit="1" customWidth="1"/>
    <col min="13827" max="13827" width="15.140625" style="10" bestFit="1" customWidth="1"/>
    <col min="13828" max="13828" width="10" style="10" bestFit="1" customWidth="1"/>
    <col min="13829" max="14074" width="8" style="10"/>
    <col min="14075" max="14075" width="30.42578125" style="10" customWidth="1"/>
    <col min="14076" max="14076" width="13.42578125" style="10" customWidth="1"/>
    <col min="14077" max="14077" width="12" style="10" customWidth="1"/>
    <col min="14078" max="14078" width="13.42578125" style="10" customWidth="1"/>
    <col min="14079" max="14079" width="12.7109375" style="10" customWidth="1"/>
    <col min="14080" max="14080" width="12.140625" style="10" customWidth="1"/>
    <col min="14081" max="14081" width="8" style="10"/>
    <col min="14082" max="14082" width="17.42578125" style="10" bestFit="1" customWidth="1"/>
    <col min="14083" max="14083" width="15.140625" style="10" bestFit="1" customWidth="1"/>
    <col min="14084" max="14084" width="10" style="10" bestFit="1" customWidth="1"/>
    <col min="14085" max="14330" width="8" style="10"/>
    <col min="14331" max="14331" width="30.42578125" style="10" customWidth="1"/>
    <col min="14332" max="14332" width="13.42578125" style="10" customWidth="1"/>
    <col min="14333" max="14333" width="12" style="10" customWidth="1"/>
    <col min="14334" max="14334" width="13.42578125" style="10" customWidth="1"/>
    <col min="14335" max="14335" width="12.7109375" style="10" customWidth="1"/>
    <col min="14336" max="14336" width="12.140625" style="10" customWidth="1"/>
    <col min="14337" max="14337" width="8" style="10"/>
    <col min="14338" max="14338" width="17.42578125" style="10" bestFit="1" customWidth="1"/>
    <col min="14339" max="14339" width="15.140625" style="10" bestFit="1" customWidth="1"/>
    <col min="14340" max="14340" width="10" style="10" bestFit="1" customWidth="1"/>
    <col min="14341" max="14586" width="8" style="10"/>
    <col min="14587" max="14587" width="30.42578125" style="10" customWidth="1"/>
    <col min="14588" max="14588" width="13.42578125" style="10" customWidth="1"/>
    <col min="14589" max="14589" width="12" style="10" customWidth="1"/>
    <col min="14590" max="14590" width="13.42578125" style="10" customWidth="1"/>
    <col min="14591" max="14591" width="12.7109375" style="10" customWidth="1"/>
    <col min="14592" max="14592" width="12.140625" style="10" customWidth="1"/>
    <col min="14593" max="14593" width="8" style="10"/>
    <col min="14594" max="14594" width="17.42578125" style="10" bestFit="1" customWidth="1"/>
    <col min="14595" max="14595" width="15.140625" style="10" bestFit="1" customWidth="1"/>
    <col min="14596" max="14596" width="10" style="10" bestFit="1" customWidth="1"/>
    <col min="14597" max="14842" width="8" style="10"/>
    <col min="14843" max="14843" width="30.42578125" style="10" customWidth="1"/>
    <col min="14844" max="14844" width="13.42578125" style="10" customWidth="1"/>
    <col min="14845" max="14845" width="12" style="10" customWidth="1"/>
    <col min="14846" max="14846" width="13.42578125" style="10" customWidth="1"/>
    <col min="14847" max="14847" width="12.7109375" style="10" customWidth="1"/>
    <col min="14848" max="14848" width="12.140625" style="10" customWidth="1"/>
    <col min="14849" max="14849" width="8" style="10"/>
    <col min="14850" max="14850" width="17.42578125" style="10" bestFit="1" customWidth="1"/>
    <col min="14851" max="14851" width="15.140625" style="10" bestFit="1" customWidth="1"/>
    <col min="14852" max="14852" width="10" style="10" bestFit="1" customWidth="1"/>
    <col min="14853" max="15098" width="8" style="10"/>
    <col min="15099" max="15099" width="30.42578125" style="10" customWidth="1"/>
    <col min="15100" max="15100" width="13.42578125" style="10" customWidth="1"/>
    <col min="15101" max="15101" width="12" style="10" customWidth="1"/>
    <col min="15102" max="15102" width="13.42578125" style="10" customWidth="1"/>
    <col min="15103" max="15103" width="12.7109375" style="10" customWidth="1"/>
    <col min="15104" max="15104" width="12.140625" style="10" customWidth="1"/>
    <col min="15105" max="15105" width="8" style="10"/>
    <col min="15106" max="15106" width="17.42578125" style="10" bestFit="1" customWidth="1"/>
    <col min="15107" max="15107" width="15.140625" style="10" bestFit="1" customWidth="1"/>
    <col min="15108" max="15108" width="10" style="10" bestFit="1" customWidth="1"/>
    <col min="15109" max="15354" width="8" style="10"/>
    <col min="15355" max="15355" width="30.42578125" style="10" customWidth="1"/>
    <col min="15356" max="15356" width="13.42578125" style="10" customWidth="1"/>
    <col min="15357" max="15357" width="12" style="10" customWidth="1"/>
    <col min="15358" max="15358" width="13.42578125" style="10" customWidth="1"/>
    <col min="15359" max="15359" width="12.7109375" style="10" customWidth="1"/>
    <col min="15360" max="15360" width="12.140625" style="10" customWidth="1"/>
    <col min="15361" max="15361" width="8" style="10"/>
    <col min="15362" max="15362" width="17.42578125" style="10" bestFit="1" customWidth="1"/>
    <col min="15363" max="15363" width="15.140625" style="10" bestFit="1" customWidth="1"/>
    <col min="15364" max="15364" width="10" style="10" bestFit="1" customWidth="1"/>
    <col min="15365" max="15610" width="8" style="10"/>
    <col min="15611" max="15611" width="30.42578125" style="10" customWidth="1"/>
    <col min="15612" max="15612" width="13.42578125" style="10" customWidth="1"/>
    <col min="15613" max="15613" width="12" style="10" customWidth="1"/>
    <col min="15614" max="15614" width="13.42578125" style="10" customWidth="1"/>
    <col min="15615" max="15615" width="12.7109375" style="10" customWidth="1"/>
    <col min="15616" max="15616" width="12.140625" style="10" customWidth="1"/>
    <col min="15617" max="15617" width="8" style="10"/>
    <col min="15618" max="15618" width="17.42578125" style="10" bestFit="1" customWidth="1"/>
    <col min="15619" max="15619" width="15.140625" style="10" bestFit="1" customWidth="1"/>
    <col min="15620" max="15620" width="10" style="10" bestFit="1" customWidth="1"/>
    <col min="15621" max="15866" width="8" style="10"/>
    <col min="15867" max="15867" width="30.42578125" style="10" customWidth="1"/>
    <col min="15868" max="15868" width="13.42578125" style="10" customWidth="1"/>
    <col min="15869" max="15869" width="12" style="10" customWidth="1"/>
    <col min="15870" max="15870" width="13.42578125" style="10" customWidth="1"/>
    <col min="15871" max="15871" width="12.7109375" style="10" customWidth="1"/>
    <col min="15872" max="15872" width="12.140625" style="10" customWidth="1"/>
    <col min="15873" max="15873" width="8" style="10"/>
    <col min="15874" max="15874" width="17.42578125" style="10" bestFit="1" customWidth="1"/>
    <col min="15875" max="15875" width="15.140625" style="10" bestFit="1" customWidth="1"/>
    <col min="15876" max="15876" width="10" style="10" bestFit="1" customWidth="1"/>
    <col min="15877" max="16122" width="8" style="10"/>
    <col min="16123" max="16123" width="30.42578125" style="10" customWidth="1"/>
    <col min="16124" max="16124" width="13.42578125" style="10" customWidth="1"/>
    <col min="16125" max="16125" width="12" style="10" customWidth="1"/>
    <col min="16126" max="16126" width="13.42578125" style="10" customWidth="1"/>
    <col min="16127" max="16127" width="12.7109375" style="10" customWidth="1"/>
    <col min="16128" max="16128" width="12.140625" style="10" customWidth="1"/>
    <col min="16129" max="16129" width="8" style="10"/>
    <col min="16130" max="16130" width="17.42578125" style="10" bestFit="1" customWidth="1"/>
    <col min="16131" max="16131" width="15.140625" style="10" bestFit="1" customWidth="1"/>
    <col min="16132" max="16132" width="10" style="10" bestFit="1" customWidth="1"/>
    <col min="16133" max="16384" width="8" style="10"/>
  </cols>
  <sheetData>
    <row r="1" spans="2:11" x14ac:dyDescent="0.2">
      <c r="B1" s="56"/>
      <c r="C1" s="57"/>
      <c r="D1" s="57"/>
      <c r="E1" s="57"/>
      <c r="F1" s="57"/>
      <c r="G1" s="57"/>
      <c r="H1" s="57"/>
      <c r="I1" s="57"/>
      <c r="J1" s="15"/>
      <c r="K1" s="15"/>
    </row>
    <row r="2" spans="2:11" x14ac:dyDescent="0.2">
      <c r="B2" s="63" t="s">
        <v>40</v>
      </c>
      <c r="C2" s="66"/>
      <c r="D2" s="66"/>
      <c r="E2" s="66"/>
      <c r="F2" s="66"/>
      <c r="G2" s="66"/>
      <c r="H2" s="66"/>
      <c r="I2" s="66"/>
      <c r="J2" s="66"/>
      <c r="K2" s="67"/>
    </row>
    <row r="3" spans="2:11" x14ac:dyDescent="0.2">
      <c r="B3" s="58" t="s">
        <v>18</v>
      </c>
      <c r="C3" s="68"/>
      <c r="D3" s="68"/>
      <c r="E3" s="68"/>
      <c r="F3" s="68"/>
      <c r="G3" s="68"/>
      <c r="H3" s="68"/>
      <c r="I3" s="68"/>
      <c r="J3" s="68"/>
      <c r="K3" s="69"/>
    </row>
    <row r="4" spans="2:11" x14ac:dyDescent="0.2">
      <c r="B4" s="11"/>
      <c r="C4" s="38"/>
      <c r="D4" s="38"/>
      <c r="E4" s="38"/>
      <c r="F4" s="38"/>
      <c r="G4" s="38"/>
      <c r="H4" s="38"/>
      <c r="I4" s="38"/>
      <c r="J4" s="38"/>
      <c r="K4" s="38"/>
    </row>
    <row r="5" spans="2:11" x14ac:dyDescent="0.2">
      <c r="B5" s="11"/>
      <c r="C5" s="70" t="s">
        <v>44</v>
      </c>
      <c r="D5" s="71"/>
      <c r="E5" s="71"/>
      <c r="F5" s="72"/>
      <c r="G5" s="70" t="s">
        <v>45</v>
      </c>
      <c r="H5" s="71"/>
      <c r="I5" s="71"/>
      <c r="J5" s="71"/>
      <c r="K5" s="73"/>
    </row>
    <row r="6" spans="2:11" x14ac:dyDescent="0.2">
      <c r="B6" s="20"/>
      <c r="E6" s="15"/>
      <c r="F6" s="15"/>
      <c r="J6" s="15"/>
      <c r="K6" s="15"/>
    </row>
    <row r="7" spans="2:11" ht="25.5" x14ac:dyDescent="0.2">
      <c r="B7" s="3" t="s">
        <v>16</v>
      </c>
      <c r="C7" s="21" t="s">
        <v>7</v>
      </c>
      <c r="D7" s="22" t="s">
        <v>41</v>
      </c>
      <c r="E7" s="22" t="s">
        <v>38</v>
      </c>
      <c r="F7" s="23" t="s">
        <v>39</v>
      </c>
      <c r="G7" s="21" t="s">
        <v>7</v>
      </c>
      <c r="H7" s="22" t="s">
        <v>41</v>
      </c>
      <c r="I7" s="22" t="s">
        <v>9</v>
      </c>
      <c r="J7" s="22" t="s">
        <v>38</v>
      </c>
      <c r="K7" s="23" t="s">
        <v>39</v>
      </c>
    </row>
    <row r="8" spans="2:11" ht="15" customHeight="1" x14ac:dyDescent="0.2">
      <c r="B8" s="31" t="s">
        <v>46</v>
      </c>
      <c r="C8" s="8">
        <v>8000000</v>
      </c>
      <c r="D8" s="7">
        <v>0</v>
      </c>
      <c r="E8" s="7">
        <f>SUM(C8:D8)</f>
        <v>8000000</v>
      </c>
      <c r="F8" s="5">
        <f>E8/E$13</f>
        <v>0.84210526315789469</v>
      </c>
      <c r="G8" s="34">
        <f t="shared" ref="G8:G11" si="0">C8</f>
        <v>8000000</v>
      </c>
      <c r="H8" s="35">
        <f t="shared" ref="H8:H11" si="1">D8</f>
        <v>0</v>
      </c>
      <c r="I8" s="7">
        <v>0</v>
      </c>
      <c r="J8" s="35">
        <f>SUM(G8:I8)</f>
        <v>8000000</v>
      </c>
      <c r="K8" s="4">
        <f ca="1">J8/J$13</f>
        <v>0.4647515571791393</v>
      </c>
    </row>
    <row r="9" spans="2:11" ht="15" customHeight="1" x14ac:dyDescent="0.2">
      <c r="B9" s="9" t="s">
        <v>51</v>
      </c>
      <c r="C9" s="8">
        <v>0</v>
      </c>
      <c r="D9" s="7">
        <v>0</v>
      </c>
      <c r="E9" s="7">
        <f>SUM(C9:D9)</f>
        <v>0</v>
      </c>
      <c r="F9" s="5">
        <f>E9/E$13</f>
        <v>0</v>
      </c>
      <c r="G9" s="8">
        <f t="shared" si="0"/>
        <v>0</v>
      </c>
      <c r="H9" s="7">
        <f t="shared" si="1"/>
        <v>0</v>
      </c>
      <c r="I9" s="7">
        <f ca="1">ROUNDDOWN(F18/$F$22,0)</f>
        <v>5737827</v>
      </c>
      <c r="J9" s="7">
        <f t="shared" ref="J9:J12" ca="1" si="2">SUM(G9:I9)</f>
        <v>5737827</v>
      </c>
      <c r="K9" s="5">
        <f ca="1">J9/J$13</f>
        <v>0.33333300413431366</v>
      </c>
    </row>
    <row r="10" spans="2:11" ht="15" customHeight="1" x14ac:dyDescent="0.2">
      <c r="B10" s="9" t="s">
        <v>52</v>
      </c>
      <c r="C10" s="8">
        <v>0</v>
      </c>
      <c r="D10" s="7">
        <v>0</v>
      </c>
      <c r="E10" s="7">
        <f>SUM(C10:D10)</f>
        <v>0</v>
      </c>
      <c r="F10" s="5">
        <f>E10/E$13</f>
        <v>0</v>
      </c>
      <c r="G10" s="8">
        <f t="shared" si="0"/>
        <v>0</v>
      </c>
      <c r="H10" s="7">
        <f t="shared" si="1"/>
        <v>0</v>
      </c>
      <c r="I10" s="7">
        <f ca="1">$C$26</f>
        <v>779321</v>
      </c>
      <c r="J10" s="7">
        <f t="shared" ca="1" si="2"/>
        <v>779321</v>
      </c>
      <c r="K10" s="5">
        <f ca="1">J10/J$13</f>
        <v>4.5273831036550499E-2</v>
      </c>
    </row>
    <row r="11" spans="2:11" ht="15" customHeight="1" x14ac:dyDescent="0.2">
      <c r="B11" s="32" t="s">
        <v>47</v>
      </c>
      <c r="C11" s="8">
        <v>125000</v>
      </c>
      <c r="D11" s="7">
        <v>850000</v>
      </c>
      <c r="E11" s="7">
        <f t="shared" ref="E11:E12" si="3">SUM(C11:D11)</f>
        <v>975000</v>
      </c>
      <c r="F11" s="5">
        <f>E11/E$13</f>
        <v>0.10263157894736842</v>
      </c>
      <c r="G11" s="8">
        <f t="shared" si="0"/>
        <v>125000</v>
      </c>
      <c r="H11" s="7">
        <f t="shared" si="1"/>
        <v>850000</v>
      </c>
      <c r="I11" s="7">
        <v>0</v>
      </c>
      <c r="J11" s="7">
        <f t="shared" si="2"/>
        <v>975000</v>
      </c>
      <c r="K11" s="5">
        <f ca="1">J11/J$13</f>
        <v>5.6641596031207601E-2</v>
      </c>
    </row>
    <row r="12" spans="2:11" ht="15" customHeight="1" x14ac:dyDescent="0.25">
      <c r="B12" s="33" t="s">
        <v>8</v>
      </c>
      <c r="C12" s="36">
        <v>0</v>
      </c>
      <c r="D12" s="24">
        <v>525000</v>
      </c>
      <c r="E12" s="37">
        <f t="shared" si="3"/>
        <v>525000</v>
      </c>
      <c r="F12" s="6">
        <f>E12/E$13</f>
        <v>5.526315789473684E-2</v>
      </c>
      <c r="G12" s="36">
        <f>C12</f>
        <v>0</v>
      </c>
      <c r="H12" s="24">
        <f ca="1">D12+F21</f>
        <v>1721350</v>
      </c>
      <c r="I12" s="7">
        <v>0</v>
      </c>
      <c r="J12" s="37">
        <f t="shared" ca="1" si="2"/>
        <v>1721350</v>
      </c>
      <c r="K12" s="6">
        <f ca="1">J12/J$13</f>
        <v>0.10000001161878892</v>
      </c>
    </row>
    <row r="13" spans="2:11" x14ac:dyDescent="0.2">
      <c r="B13" s="16" t="s">
        <v>0</v>
      </c>
      <c r="C13" s="28">
        <f t="shared" ref="C13:K13" si="4">SUM(C8:C12)</f>
        <v>8125000</v>
      </c>
      <c r="D13" s="12">
        <f t="shared" si="4"/>
        <v>1375000</v>
      </c>
      <c r="E13" s="12">
        <f t="shared" si="4"/>
        <v>9500000</v>
      </c>
      <c r="F13" s="29">
        <f t="shared" si="4"/>
        <v>0.99999999999999989</v>
      </c>
      <c r="G13" s="28">
        <f t="shared" si="4"/>
        <v>8125000</v>
      </c>
      <c r="H13" s="12">
        <f t="shared" ca="1" si="4"/>
        <v>2571350</v>
      </c>
      <c r="I13" s="12">
        <f t="shared" ca="1" si="4"/>
        <v>6517148</v>
      </c>
      <c r="J13" s="12">
        <f t="shared" ca="1" si="4"/>
        <v>17213498</v>
      </c>
      <c r="K13" s="29">
        <f t="shared" ca="1" si="4"/>
        <v>0.99999999999999989</v>
      </c>
    </row>
    <row r="14" spans="2:11" ht="15" x14ac:dyDescent="0.35">
      <c r="B14" s="17"/>
      <c r="C14" s="27"/>
      <c r="D14" s="27"/>
      <c r="E14" s="15"/>
      <c r="F14" s="15"/>
      <c r="G14" s="27"/>
      <c r="H14" s="27"/>
      <c r="I14" s="27"/>
      <c r="J14" s="15"/>
      <c r="K14" s="15"/>
    </row>
    <row r="15" spans="2:11" ht="15" x14ac:dyDescent="0.35">
      <c r="B15" s="17"/>
      <c r="C15" s="27"/>
      <c r="D15" s="27"/>
      <c r="E15" s="15"/>
      <c r="F15" s="15"/>
      <c r="G15" s="27"/>
      <c r="H15" s="27"/>
      <c r="I15" s="27"/>
      <c r="J15" s="15"/>
      <c r="K15" s="15"/>
    </row>
    <row r="16" spans="2:11" ht="13.5" x14ac:dyDescent="0.25">
      <c r="B16" s="49" t="s">
        <v>49</v>
      </c>
      <c r="C16" s="1"/>
      <c r="D16" s="1"/>
      <c r="E16" s="49" t="s">
        <v>50</v>
      </c>
      <c r="F16" s="1"/>
      <c r="G16" s="15"/>
      <c r="H16" s="49" t="s">
        <v>57</v>
      </c>
      <c r="I16" s="11"/>
    </row>
    <row r="17" spans="2:11" x14ac:dyDescent="0.2">
      <c r="B17" s="18" t="s">
        <v>28</v>
      </c>
      <c r="C17" s="50">
        <v>43617</v>
      </c>
      <c r="E17" s="47" t="s">
        <v>19</v>
      </c>
      <c r="F17" s="82">
        <v>10000000</v>
      </c>
      <c r="G17" s="15"/>
      <c r="H17" s="74" t="s">
        <v>20</v>
      </c>
      <c r="I17" s="80">
        <f>F18</f>
        <v>5000000</v>
      </c>
    </row>
    <row r="18" spans="2:11" ht="15" x14ac:dyDescent="0.35">
      <c r="B18" s="46" t="s">
        <v>33</v>
      </c>
      <c r="C18" s="48">
        <v>44012</v>
      </c>
      <c r="E18" s="46" t="s">
        <v>20</v>
      </c>
      <c r="F18" s="83">
        <v>5000000</v>
      </c>
      <c r="G18" s="15"/>
      <c r="H18" s="76" t="s">
        <v>48</v>
      </c>
      <c r="I18" s="81">
        <f>F19</f>
        <v>15000000</v>
      </c>
    </row>
    <row r="19" spans="2:11" x14ac:dyDescent="0.2">
      <c r="B19" s="19" t="s">
        <v>29</v>
      </c>
      <c r="C19" s="86">
        <v>500000</v>
      </c>
      <c r="E19" s="46" t="s">
        <v>48</v>
      </c>
      <c r="F19" s="84">
        <f>SUM(F17:F18)</f>
        <v>15000000</v>
      </c>
      <c r="G19" s="15"/>
      <c r="H19" s="78" t="s">
        <v>54</v>
      </c>
      <c r="I19" s="79">
        <f>I17/I18</f>
        <v>0.33333333333333331</v>
      </c>
    </row>
    <row r="20" spans="2:11" x14ac:dyDescent="0.2">
      <c r="B20" s="19" t="s">
        <v>37</v>
      </c>
      <c r="C20" s="52">
        <v>0.08</v>
      </c>
      <c r="E20" s="46" t="s">
        <v>22</v>
      </c>
      <c r="F20" s="41">
        <v>0.1</v>
      </c>
      <c r="G20" s="15"/>
      <c r="H20" s="74" t="s">
        <v>55</v>
      </c>
      <c r="I20" s="75">
        <f ca="1">I9</f>
        <v>5737827</v>
      </c>
    </row>
    <row r="21" spans="2:11" x14ac:dyDescent="0.2">
      <c r="B21" s="19" t="s">
        <v>30</v>
      </c>
      <c r="C21" s="87">
        <f>$C$19*($C$20*($C$18-$C$17)/365)</f>
        <v>43287.671232876717</v>
      </c>
      <c r="E21" s="46" t="s">
        <v>23</v>
      </c>
      <c r="F21" s="40">
        <f ca="1">ROUND($J$13*$F$20-$D$12,0)</f>
        <v>1196350</v>
      </c>
      <c r="G21" s="10"/>
      <c r="H21" s="76" t="s">
        <v>56</v>
      </c>
      <c r="I21" s="77">
        <f ca="1">J13</f>
        <v>17213498</v>
      </c>
    </row>
    <row r="22" spans="2:11" x14ac:dyDescent="0.2">
      <c r="B22" s="19" t="s">
        <v>31</v>
      </c>
      <c r="C22" s="87">
        <f>$C$21+$C$19</f>
        <v>543287.67123287672</v>
      </c>
      <c r="E22" s="46" t="s">
        <v>21</v>
      </c>
      <c r="F22" s="39">
        <f ca="1">ROUND($F$17/($E$13+$F$21+$C$26),5)</f>
        <v>0.87141000000000002</v>
      </c>
      <c r="G22" s="10"/>
      <c r="H22" s="78" t="s">
        <v>54</v>
      </c>
      <c r="I22" s="79">
        <f ca="1">I20/I21</f>
        <v>0.33333300413431366</v>
      </c>
    </row>
    <row r="23" spans="2:11" x14ac:dyDescent="0.2">
      <c r="B23" s="19" t="s">
        <v>32</v>
      </c>
      <c r="C23" s="53">
        <v>0.8</v>
      </c>
      <c r="E23" s="51" t="s">
        <v>53</v>
      </c>
      <c r="F23" s="55">
        <f ca="1">ROUNDDOWN($F$18/$F$22,0)</f>
        <v>5737827</v>
      </c>
      <c r="G23" s="15"/>
    </row>
    <row r="24" spans="2:11" x14ac:dyDescent="0.2">
      <c r="B24" s="19" t="s">
        <v>36</v>
      </c>
      <c r="C24" s="85">
        <v>20000000</v>
      </c>
      <c r="E24" s="10"/>
      <c r="F24" s="10"/>
      <c r="G24" s="15"/>
    </row>
    <row r="25" spans="2:11" x14ac:dyDescent="0.2">
      <c r="B25" s="19" t="s">
        <v>34</v>
      </c>
      <c r="C25" s="54">
        <f ca="1">ROUND(MIN($C$23*$F$22,$C$24/$E$13),5)</f>
        <v>0.69713000000000003</v>
      </c>
      <c r="E25" s="10"/>
      <c r="F25" s="10"/>
      <c r="G25" s="15"/>
    </row>
    <row r="26" spans="2:11" x14ac:dyDescent="0.2">
      <c r="B26" s="51" t="s">
        <v>35</v>
      </c>
      <c r="C26" s="55">
        <f ca="1">ROUNDUP($C$22/$C$25,0)</f>
        <v>779321</v>
      </c>
      <c r="D26" s="1"/>
      <c r="E26" s="42"/>
      <c r="F26" s="42"/>
    </row>
    <row r="27" spans="2:11" x14ac:dyDescent="0.2">
      <c r="D27" s="1"/>
      <c r="E27" s="42"/>
      <c r="F27" s="42"/>
    </row>
    <row r="28" spans="2:11" x14ac:dyDescent="0.2">
      <c r="D28" s="10"/>
      <c r="E28" s="10"/>
      <c r="F28" s="10"/>
      <c r="G28" s="10"/>
      <c r="H28" s="10"/>
      <c r="I28" s="10"/>
      <c r="J28" s="10"/>
      <c r="K28" s="10"/>
    </row>
    <row r="29" spans="2:11" x14ac:dyDescent="0.2">
      <c r="D29" s="10"/>
      <c r="E29" s="10"/>
      <c r="F29" s="10"/>
      <c r="G29" s="10"/>
      <c r="H29" s="10"/>
      <c r="I29" s="10"/>
      <c r="J29" s="10"/>
      <c r="K29" s="10"/>
    </row>
    <row r="30" spans="2:11" x14ac:dyDescent="0.2">
      <c r="D30" s="10"/>
      <c r="E30" s="10"/>
      <c r="F30" s="10"/>
      <c r="G30" s="10"/>
      <c r="H30" s="10"/>
      <c r="I30" s="10"/>
      <c r="J30" s="10"/>
      <c r="K30" s="10"/>
    </row>
    <row r="31" spans="2:11" x14ac:dyDescent="0.2">
      <c r="D31" s="10"/>
      <c r="E31" s="10"/>
      <c r="F31" s="10"/>
      <c r="G31" s="10"/>
      <c r="H31" s="10"/>
      <c r="I31" s="10"/>
      <c r="J31" s="10"/>
      <c r="K31" s="10"/>
    </row>
    <row r="32" spans="2:11" x14ac:dyDescent="0.2">
      <c r="E32" s="10"/>
      <c r="F32" s="10"/>
      <c r="G32" s="10"/>
      <c r="H32" s="10"/>
      <c r="I32" s="10"/>
      <c r="J32" s="10"/>
      <c r="K32" s="10"/>
    </row>
    <row r="33" spans="2:11" x14ac:dyDescent="0.2">
      <c r="E33" s="10"/>
      <c r="F33" s="10"/>
      <c r="G33" s="10"/>
      <c r="H33" s="10"/>
      <c r="I33" s="10"/>
      <c r="J33" s="10"/>
      <c r="K33" s="10"/>
    </row>
    <row r="34" spans="2:11" x14ac:dyDescent="0.2">
      <c r="D34" s="10"/>
      <c r="E34" s="10"/>
      <c r="F34" s="10"/>
      <c r="G34" s="10"/>
      <c r="H34" s="10"/>
      <c r="I34" s="10"/>
      <c r="J34" s="10"/>
      <c r="K34" s="10"/>
    </row>
    <row r="35" spans="2:11" x14ac:dyDescent="0.2">
      <c r="D35" s="10"/>
      <c r="E35" s="10"/>
      <c r="F35" s="10"/>
      <c r="G35" s="10"/>
      <c r="H35" s="10"/>
      <c r="I35" s="10"/>
      <c r="J35" s="10"/>
      <c r="K35" s="10"/>
    </row>
    <row r="36" spans="2:11" x14ac:dyDescent="0.2">
      <c r="D36" s="10"/>
      <c r="E36" s="10"/>
      <c r="F36" s="10"/>
      <c r="G36" s="10"/>
      <c r="H36" s="10"/>
      <c r="I36" s="10"/>
      <c r="J36" s="10"/>
      <c r="K36" s="10"/>
    </row>
    <row r="37" spans="2:11" x14ac:dyDescent="0.2">
      <c r="B37" s="1"/>
      <c r="C37" s="45"/>
      <c r="D37" s="45"/>
      <c r="E37" s="1"/>
    </row>
    <row r="38" spans="2:11" x14ac:dyDescent="0.2">
      <c r="B38" s="1"/>
      <c r="C38" s="1"/>
      <c r="D38" s="1"/>
      <c r="E38" s="1"/>
    </row>
  </sheetData>
  <mergeCells count="4">
    <mergeCell ref="B2:K2"/>
    <mergeCell ref="B3:K3"/>
    <mergeCell ref="C5:F5"/>
    <mergeCell ref="G5:K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Cap Table</vt:lpstr>
      <vt:lpstr>Pro Forma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Williams</dc:creator>
  <cp:lastModifiedBy>_</cp:lastModifiedBy>
  <dcterms:created xsi:type="dcterms:W3CDTF">2016-04-29T22:09:18Z</dcterms:created>
  <dcterms:modified xsi:type="dcterms:W3CDTF">2020-05-27T01:50:00Z</dcterms:modified>
</cp:coreProperties>
</file>